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codeName="ThisWorkbook" defaultThemeVersion="124226"/>
  <xr:revisionPtr revIDLastSave="0" documentId="13_ncr:1_{6CE0E25A-CF02-4A7A-BDE4-EF0772373DF5}" xr6:coauthVersionLast="47" xr6:coauthVersionMax="47" xr10:uidLastSave="{00000000-0000-0000-0000-000000000000}"/>
  <bookViews>
    <workbookView xWindow="-120" yWindow="-120" windowWidth="29040" windowHeight="15840" tabRatio="798" firstSheet="5" activeTab="5" xr2:uid="{00000000-000D-0000-FFFF-FFFF00000000}"/>
  </bookViews>
  <sheets>
    <sheet name="Unidades 2021" sheetId="226" state="hidden" r:id="rId1"/>
    <sheet name="Inversión 2022" sheetId="190" state="hidden" r:id="rId2"/>
    <sheet name="3.Fuert" sheetId="143" state="hidden" r:id="rId3"/>
    <sheet name="VF COMANDOS" sheetId="168" state="hidden" r:id="rId4"/>
    <sheet name="Presentación Z-1" sheetId="227" state="hidden" r:id="rId5"/>
    <sheet name="1. Infraestructura Operativ " sheetId="289" r:id="rId6"/>
    <sheet name="2. Armamento " sheetId="291" r:id="rId7"/>
    <sheet name="3. Movilidad " sheetId="285" r:id="rId8"/>
    <sheet name="4. Desarrollo Tecnologico" sheetId="290" r:id="rId9"/>
    <sheet name="5. Aeronautico" sheetId="245" r:id="rId10"/>
    <sheet name="6. Infraestructura DIBIE " sheetId="280" r:id="rId11"/>
    <sheet name="7. Vacacionales DIBIE" sheetId="256" r:id="rId12"/>
  </sheets>
  <externalReferences>
    <externalReference r:id="rId13"/>
    <externalReference r:id="rId14"/>
    <externalReference r:id="rId15"/>
  </externalReferences>
  <definedNames>
    <definedName name="__FPMExcelClient_CellBasedFunctionStatus" localSheetId="5" hidden="1">"2_2_2_2_2"</definedName>
    <definedName name="__FPMExcelClient_CellBasedFunctionStatus" localSheetId="6" hidden="1">"2_2_2_2_2"</definedName>
    <definedName name="__FPMExcelClient_CellBasedFunctionStatus" localSheetId="7" hidden="1">"2_2_2_2_2"</definedName>
    <definedName name="__FPMExcelClient_CellBasedFunctionStatus" localSheetId="2" hidden="1">"2_2_2_2_2"</definedName>
    <definedName name="__FPMExcelClient_CellBasedFunctionStatus" localSheetId="8" hidden="1">"2_2_2_2_2"</definedName>
    <definedName name="__FPMExcelClient_CellBasedFunctionStatus" localSheetId="9" hidden="1">"2_2_2_2_2"</definedName>
    <definedName name="__FPMExcelClient_CellBasedFunctionStatus" localSheetId="10" hidden="1">"2_2_2_2_2"</definedName>
    <definedName name="__FPMExcelClient_CellBasedFunctionStatus" localSheetId="11" hidden="1">"2_2_2_2_2"</definedName>
    <definedName name="__FPMExcelClient_CellBasedFunctionStatus" localSheetId="3" hidden="1">"2_2_2_2_2"</definedName>
    <definedName name="_xlnm.Print_Area" localSheetId="5">'1. Infraestructura Operativ '!$A$1:$R$140</definedName>
    <definedName name="_xlnm.Print_Area" localSheetId="6">'2. Armamento '!$A$1:$R$44</definedName>
    <definedName name="_xlnm.Print_Area" localSheetId="7">'3. Movilidad '!$A$1:$R$26</definedName>
    <definedName name="_xlnm.Print_Area" localSheetId="2">'3.Fuert'!$A$1:$O$26</definedName>
    <definedName name="_xlnm.Print_Area" localSheetId="8">'4. Desarrollo Tecnologico'!$A$1:$S$31</definedName>
    <definedName name="_xlnm.Print_Area" localSheetId="9">'5. Aeronautico'!$A$1:$R$19</definedName>
    <definedName name="_xlnm.Print_Area" localSheetId="10">'6. Infraestructura DIBIE '!$A$1:$R$30</definedName>
    <definedName name="_xlnm.Print_Area" localSheetId="11">'7. Vacacionales DIBIE'!$A$1:$R$21</definedName>
    <definedName name="_xlnm.Print_Area" localSheetId="1">'Inversión 2022'!$B$1:$G$13</definedName>
    <definedName name="_xlnm.Print_Area" localSheetId="3">'VF COMANDOS'!$B$1:$J$35</definedName>
    <definedName name="dijin" localSheetId="5">[1]USUARIOS_BPIN_WEB!#REF!</definedName>
    <definedName name="dijin" localSheetId="6">[1]USUARIOS_BPIN_WEB!#REF!</definedName>
    <definedName name="dijin" localSheetId="7">[1]USUARIOS_BPIN_WEB!#REF!</definedName>
    <definedName name="dijin" localSheetId="2">[1]USUARIOS_BPIN_WEB!#REF!</definedName>
    <definedName name="dijin" localSheetId="8">[1]USUARIOS_BPIN_WEB!#REF!</definedName>
    <definedName name="dijin" localSheetId="9">[1]USUARIOS_BPIN_WEB!#REF!</definedName>
    <definedName name="dijin" localSheetId="10">[1]USUARIOS_BPIN_WEB!#REF!</definedName>
    <definedName name="dijin" localSheetId="11">[1]USUARIOS_BPIN_WEB!#REF!</definedName>
    <definedName name="dijin">[1]USUARIOS_BPIN_WEB!#REF!</definedName>
    <definedName name="ESTACIONES" localSheetId="5">[1]USUARIOS_BPIN_WEB!#REF!</definedName>
    <definedName name="ESTACIONES" localSheetId="6">[1]USUARIOS_BPIN_WEB!#REF!</definedName>
    <definedName name="ESTACIONES" localSheetId="7">[1]USUARIOS_BPIN_WEB!#REF!</definedName>
    <definedName name="ESTACIONES" localSheetId="2">[1]USUARIOS_BPIN_WEB!#REF!</definedName>
    <definedName name="ESTACIONES" localSheetId="8">[1]USUARIOS_BPIN_WEB!#REF!</definedName>
    <definedName name="ESTACIONES" localSheetId="9">[1]USUARIOS_BPIN_WEB!#REF!</definedName>
    <definedName name="ESTACIONES" localSheetId="10">[1]USUARIOS_BPIN_WEB!#REF!</definedName>
    <definedName name="ESTACIONES" localSheetId="11">[1]USUARIOS_BPIN_WEB!#REF!</definedName>
    <definedName name="ESTACIONES">[1]USUARIOS_BPIN_WEB!#REF!</definedName>
    <definedName name="OLE_LINK1" localSheetId="5">'1. Infraestructura Operativ '!#REF!</definedName>
    <definedName name="Perfil" localSheetId="5">[2]Hoja1!$D$1:$D$3</definedName>
    <definedName name="Perfil" localSheetId="6">[3]Hoja1!$D$1:$D$3</definedName>
    <definedName name="Perfil" localSheetId="2">[3]Hoja1!$D$1:$D$3</definedName>
    <definedName name="Perfil" localSheetId="8">[3]Hoja1!$D$1:$D$3</definedName>
    <definedName name="Perfil" localSheetId="10">[3]Hoja1!$D$1:$D$3</definedName>
    <definedName name="Perfil">[3]Hoja1!$D$1:$D$3</definedName>
    <definedName name="SegUsuario" localSheetId="5">[1]USUARIOS_BPIN_WEB!#REF!</definedName>
    <definedName name="SegUsuario" localSheetId="6">[1]USUARIOS_BPIN_WEB!#REF!</definedName>
    <definedName name="SegUsuario" localSheetId="7">[1]USUARIOS_BPIN_WEB!#REF!</definedName>
    <definedName name="SegUsuario" localSheetId="2">[1]USUARIOS_BPIN_WEB!#REF!</definedName>
    <definedName name="SegUsuario" localSheetId="8">[1]USUARIOS_BPIN_WEB!#REF!</definedName>
    <definedName name="SegUsuario" localSheetId="9">[1]USUARIOS_BPIN_WEB!#REF!</definedName>
    <definedName name="SegUsuario" localSheetId="10">[1]USUARIOS_BPIN_WEB!#REF!</definedName>
    <definedName name="SegUsuario" localSheetId="11">[1]USUARIOS_BPIN_WEB!#REF!</definedName>
    <definedName name="SegUsuario">[1]USUARIOS_BPIN_WEB!#REF!</definedName>
    <definedName name="_xlnm.Print_Titles" localSheetId="5">'1. Infraestructura Operativ '!$1:$11</definedName>
    <definedName name="_xlnm.Print_Titles" localSheetId="6">'2. Armamento '!$1:$12</definedName>
    <definedName name="_xlnm.Print_Titles" localSheetId="7">'3. Movilidad '!$1:$12</definedName>
    <definedName name="_xlnm.Print_Titles" localSheetId="8">'4. Desarrollo Tecnologico'!$1:$12</definedName>
    <definedName name="_xlnm.Print_Titles" localSheetId="9">'5. Aeronautico'!$1:$12</definedName>
    <definedName name="_xlnm.Print_Titles" localSheetId="10">'6. Infraestructura DIBIE '!$1:$12</definedName>
    <definedName name="_xlnm.Print_Titles" localSheetId="11">'7. Vacacionales DIBIE'!$1:$12</definedName>
    <definedName name="_xlnm.Print_Titles" localSheetId="0">'Unidades 2021'!#REF!</definedName>
    <definedName name="_xlnm.Print_Titles" localSheetId="3">'VF COMANDOS'!$1:$1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7" i="289" l="1"/>
  <c r="Q14" i="291" l="1"/>
  <c r="R14" i="291"/>
  <c r="M14" i="291"/>
  <c r="N14" i="291"/>
  <c r="P14" i="291"/>
  <c r="N34" i="291"/>
  <c r="M34" i="291"/>
  <c r="N14" i="290" l="1"/>
  <c r="O14" i="290"/>
  <c r="P14" i="290"/>
  <c r="Q14" i="290"/>
  <c r="R14" i="290"/>
  <c r="M14" i="290"/>
  <c r="N7" i="256" l="1"/>
  <c r="N7" i="280"/>
  <c r="N7" i="245"/>
  <c r="N24" i="290"/>
  <c r="O24" i="290"/>
  <c r="P24" i="290"/>
  <c r="Q24" i="290"/>
  <c r="R24" i="290"/>
  <c r="M24" i="290"/>
  <c r="N23" i="290"/>
  <c r="P23" i="290" s="1"/>
  <c r="R23" i="290" s="1"/>
  <c r="M51" i="289" l="1"/>
  <c r="M42" i="289"/>
  <c r="M27" i="289"/>
  <c r="N62" i="289"/>
  <c r="P62" i="289" s="1"/>
  <c r="R62" i="289" s="1"/>
  <c r="N61" i="289"/>
  <c r="P61" i="289" s="1"/>
  <c r="Q60" i="289"/>
  <c r="O60" i="289"/>
  <c r="M60" i="289"/>
  <c r="N59" i="289"/>
  <c r="P59" i="289" s="1"/>
  <c r="R59" i="289" s="1"/>
  <c r="N58" i="289"/>
  <c r="P58" i="289" s="1"/>
  <c r="Q57" i="289"/>
  <c r="O57" i="289"/>
  <c r="M57" i="289"/>
  <c r="O63" i="289" l="1"/>
  <c r="Q63" i="289"/>
  <c r="M63" i="289"/>
  <c r="M56" i="289"/>
  <c r="Q56" i="289"/>
  <c r="O56" i="289"/>
  <c r="R61" i="289"/>
  <c r="R60" i="289" s="1"/>
  <c r="P60" i="289"/>
  <c r="N60" i="289"/>
  <c r="R58" i="289"/>
  <c r="R57" i="289" s="1"/>
  <c r="P57" i="289"/>
  <c r="N57" i="289"/>
  <c r="N63" i="289" l="1"/>
  <c r="N56" i="289"/>
  <c r="P63" i="289"/>
  <c r="P56" i="289"/>
  <c r="R63" i="289"/>
  <c r="R56" i="289"/>
  <c r="O14" i="280" l="1"/>
  <c r="Q14" i="280"/>
  <c r="O18" i="280"/>
  <c r="Q18" i="280"/>
  <c r="N40" i="291" l="1"/>
  <c r="N22" i="291"/>
  <c r="P22" i="291" s="1"/>
  <c r="R22" i="291" s="1"/>
  <c r="N21" i="291"/>
  <c r="P21" i="291" s="1"/>
  <c r="R21" i="291" s="1"/>
  <c r="N20" i="291"/>
  <c r="P20" i="291" s="1"/>
  <c r="R20" i="291" s="1"/>
  <c r="N19" i="291"/>
  <c r="P19" i="291" s="1"/>
  <c r="R19" i="291" s="1"/>
  <c r="N17" i="291"/>
  <c r="P17" i="291" s="1"/>
  <c r="R17" i="291" s="1"/>
  <c r="Q21" i="245" l="1"/>
  <c r="O89" i="289" l="1"/>
  <c r="Q89" i="289"/>
  <c r="M89" i="289"/>
  <c r="O127" i="289" l="1"/>
  <c r="Q127" i="289"/>
  <c r="M127" i="289"/>
  <c r="O132" i="289"/>
  <c r="Q132" i="289"/>
  <c r="M132" i="289"/>
  <c r="N134" i="289"/>
  <c r="P134" i="289" s="1"/>
  <c r="R134" i="289" s="1"/>
  <c r="N131" i="289"/>
  <c r="P131" i="289" s="1"/>
  <c r="R131" i="289" s="1"/>
  <c r="N130" i="289"/>
  <c r="P130" i="289" s="1"/>
  <c r="R130" i="289" s="1"/>
  <c r="N129" i="289"/>
  <c r="P129" i="289" s="1"/>
  <c r="R129" i="289" s="1"/>
  <c r="O82" i="289"/>
  <c r="Q82" i="289"/>
  <c r="O79" i="289"/>
  <c r="Q79" i="289"/>
  <c r="O76" i="289"/>
  <c r="Q76" i="289"/>
  <c r="O73" i="289"/>
  <c r="Q73" i="289"/>
  <c r="O70" i="289"/>
  <c r="Q70" i="289"/>
  <c r="O67" i="289"/>
  <c r="Q67" i="289"/>
  <c r="M79" i="289"/>
  <c r="N81" i="289"/>
  <c r="P81" i="289" s="1"/>
  <c r="R81" i="289" s="1"/>
  <c r="O51" i="289"/>
  <c r="Q51" i="289"/>
  <c r="O48" i="289"/>
  <c r="Q48" i="289"/>
  <c r="O45" i="289"/>
  <c r="Q45" i="289"/>
  <c r="O42" i="289"/>
  <c r="Q42" i="289"/>
  <c r="O39" i="289"/>
  <c r="Q39" i="289"/>
  <c r="O36" i="289"/>
  <c r="Q36" i="289"/>
  <c r="O33" i="289"/>
  <c r="Q33" i="289"/>
  <c r="O30" i="289"/>
  <c r="Q30" i="289"/>
  <c r="O27" i="289"/>
  <c r="Q27" i="289"/>
  <c r="O24" i="289"/>
  <c r="Q24" i="289"/>
  <c r="O21" i="289"/>
  <c r="Q21" i="289"/>
  <c r="O18" i="289"/>
  <c r="Q18" i="289"/>
  <c r="O15" i="289"/>
  <c r="Q15" i="289"/>
  <c r="M33" i="289"/>
  <c r="M45" i="289"/>
  <c r="N52" i="289"/>
  <c r="P52" i="289" s="1"/>
  <c r="R52" i="289" s="1"/>
  <c r="N50" i="289"/>
  <c r="P50" i="289" s="1"/>
  <c r="R50" i="289" s="1"/>
  <c r="N49" i="289"/>
  <c r="P49" i="289" s="1"/>
  <c r="M48" i="289"/>
  <c r="N47" i="289"/>
  <c r="P47" i="289" s="1"/>
  <c r="R47" i="289" s="1"/>
  <c r="N46" i="289"/>
  <c r="P46" i="289" s="1"/>
  <c r="N44" i="289"/>
  <c r="P44" i="289" s="1"/>
  <c r="R44" i="289" s="1"/>
  <c r="N43" i="289"/>
  <c r="P43" i="289" s="1"/>
  <c r="N35" i="289"/>
  <c r="P35" i="289" s="1"/>
  <c r="R35" i="289" s="1"/>
  <c r="Q14" i="289" l="1"/>
  <c r="Q53" i="289"/>
  <c r="Q136" i="289" s="1"/>
  <c r="O14" i="289"/>
  <c r="O53" i="289"/>
  <c r="O136" i="289" s="1"/>
  <c r="M135" i="289"/>
  <c r="Q135" i="289"/>
  <c r="O135" i="289"/>
  <c r="Q126" i="289"/>
  <c r="O126" i="289"/>
  <c r="Q66" i="289"/>
  <c r="P48" i="289"/>
  <c r="Q85" i="289"/>
  <c r="O85" i="289"/>
  <c r="O66" i="289"/>
  <c r="P42" i="289"/>
  <c r="N42" i="289"/>
  <c r="P45" i="289"/>
  <c r="N48" i="289"/>
  <c r="P51" i="289"/>
  <c r="N51" i="289"/>
  <c r="N45" i="289"/>
  <c r="R46" i="289"/>
  <c r="R45" i="289" s="1"/>
  <c r="R43" i="289"/>
  <c r="R42" i="289" s="1"/>
  <c r="R49" i="289"/>
  <c r="R48" i="289" s="1"/>
  <c r="R51" i="289"/>
  <c r="M44" i="291"/>
  <c r="Q44" i="291" s="1"/>
  <c r="L44" i="291"/>
  <c r="P44" i="291" s="1"/>
  <c r="O40" i="291"/>
  <c r="P40" i="291"/>
  <c r="R40" i="291" s="1"/>
  <c r="N39" i="291"/>
  <c r="P39" i="291" s="1"/>
  <c r="R39" i="291" s="1"/>
  <c r="N38" i="291"/>
  <c r="P38" i="291" s="1"/>
  <c r="R38" i="291" s="1"/>
  <c r="N37" i="291"/>
  <c r="P37" i="291" s="1"/>
  <c r="R37" i="291" s="1"/>
  <c r="N36" i="291"/>
  <c r="P36" i="291" s="1"/>
  <c r="R36" i="291" s="1"/>
  <c r="N35" i="291"/>
  <c r="P35" i="291" s="1"/>
  <c r="R35" i="291" s="1"/>
  <c r="Q34" i="291"/>
  <c r="Q41" i="291" s="1"/>
  <c r="O34" i="291"/>
  <c r="O41" i="291" s="1"/>
  <c r="M41" i="291"/>
  <c r="L34" i="291"/>
  <c r="N30" i="291"/>
  <c r="P30" i="291" s="1"/>
  <c r="R30" i="291" s="1"/>
  <c r="N29" i="291"/>
  <c r="P29" i="291" s="1"/>
  <c r="R29" i="291" s="1"/>
  <c r="N28" i="291"/>
  <c r="Q27" i="291"/>
  <c r="O27" i="291"/>
  <c r="M27" i="291"/>
  <c r="L27" i="291"/>
  <c r="N26" i="291"/>
  <c r="P26" i="291" s="1"/>
  <c r="R26" i="291" s="1"/>
  <c r="N25" i="291"/>
  <c r="P25" i="291" s="1"/>
  <c r="R25" i="291" s="1"/>
  <c r="N24" i="291"/>
  <c r="P24" i="291" s="1"/>
  <c r="R24" i="291" s="1"/>
  <c r="N23" i="291"/>
  <c r="P23" i="291" s="1"/>
  <c r="R23" i="291" s="1"/>
  <c r="N18" i="291"/>
  <c r="P18" i="291" s="1"/>
  <c r="R18" i="291" s="1"/>
  <c r="N16" i="291"/>
  <c r="P16" i="291" s="1"/>
  <c r="Q15" i="291"/>
  <c r="O15" i="291"/>
  <c r="M15" i="291"/>
  <c r="L15" i="291"/>
  <c r="M33" i="291" l="1"/>
  <c r="M32" i="291" s="1"/>
  <c r="N27" i="291"/>
  <c r="O33" i="291"/>
  <c r="O32" i="291" s="1"/>
  <c r="O14" i="291"/>
  <c r="O13" i="291" s="1"/>
  <c r="M13" i="291"/>
  <c r="N41" i="291"/>
  <c r="M31" i="291"/>
  <c r="M42" i="291" s="1"/>
  <c r="Q33" i="291"/>
  <c r="Q32" i="291" s="1"/>
  <c r="Q31" i="291"/>
  <c r="Q42" i="291" s="1"/>
  <c r="Q46" i="291" s="1"/>
  <c r="Q48" i="291" s="1"/>
  <c r="P15" i="291"/>
  <c r="R16" i="291"/>
  <c r="R15" i="291" s="1"/>
  <c r="R34" i="291"/>
  <c r="P34" i="291"/>
  <c r="Q13" i="291"/>
  <c r="P28" i="291"/>
  <c r="N15" i="291"/>
  <c r="O30" i="291"/>
  <c r="O31" i="291" s="1"/>
  <c r="O42" i="291" s="1"/>
  <c r="N33" i="291" l="1"/>
  <c r="N32" i="291" s="1"/>
  <c r="R41" i="291"/>
  <c r="R33" i="291"/>
  <c r="R32" i="291" s="1"/>
  <c r="P27" i="291"/>
  <c r="R28" i="291"/>
  <c r="R27" i="291" s="1"/>
  <c r="R13" i="291" s="1"/>
  <c r="N13" i="291"/>
  <c r="N31" i="291"/>
  <c r="N42" i="291" s="1"/>
  <c r="P41" i="291"/>
  <c r="P33" i="291"/>
  <c r="P32" i="291" s="1"/>
  <c r="P31" i="291"/>
  <c r="Q7" i="291" s="1"/>
  <c r="P13" i="291"/>
  <c r="P42" i="291" l="1"/>
  <c r="N10" i="291"/>
  <c r="R31" i="291"/>
  <c r="R42" i="291" s="1"/>
  <c r="M31" i="290" l="1"/>
  <c r="Q31" i="290" s="1"/>
  <c r="L31" i="290"/>
  <c r="P31" i="290" s="1"/>
  <c r="Q28" i="290"/>
  <c r="O28" i="290"/>
  <c r="M28" i="290"/>
  <c r="N27" i="290"/>
  <c r="Q26" i="290"/>
  <c r="Q25" i="290" s="1"/>
  <c r="O26" i="290"/>
  <c r="O25" i="290" s="1"/>
  <c r="M26" i="290"/>
  <c r="M25" i="290" s="1"/>
  <c r="M29" i="290"/>
  <c r="W28" i="290"/>
  <c r="V28" i="290"/>
  <c r="N22" i="290"/>
  <c r="P22" i="290" s="1"/>
  <c r="R22" i="290" s="1"/>
  <c r="N21" i="290"/>
  <c r="P21" i="290" s="1"/>
  <c r="R21" i="290" s="1"/>
  <c r="N20" i="290"/>
  <c r="P20" i="290" s="1"/>
  <c r="R20" i="290" s="1"/>
  <c r="N19" i="290"/>
  <c r="P19" i="290" s="1"/>
  <c r="R19" i="290" s="1"/>
  <c r="N18" i="290"/>
  <c r="P18" i="290" s="1"/>
  <c r="R18" i="290" s="1"/>
  <c r="N17" i="290"/>
  <c r="P17" i="290" s="1"/>
  <c r="R17" i="290" s="1"/>
  <c r="N16" i="290"/>
  <c r="P16" i="290" s="1"/>
  <c r="R16" i="290" s="1"/>
  <c r="N15" i="290"/>
  <c r="Q13" i="290"/>
  <c r="O13" i="290"/>
  <c r="M13" i="290"/>
  <c r="Q29" i="290" l="1"/>
  <c r="Q34" i="290" s="1"/>
  <c r="N26" i="290"/>
  <c r="N25" i="290" s="1"/>
  <c r="N28" i="290"/>
  <c r="O29" i="290"/>
  <c r="Q36" i="290"/>
  <c r="X28" i="290"/>
  <c r="N13" i="290"/>
  <c r="P27" i="290"/>
  <c r="P15" i="290"/>
  <c r="N29" i="290" l="1"/>
  <c r="P26" i="290"/>
  <c r="P25" i="290" s="1"/>
  <c r="P28" i="290"/>
  <c r="R27" i="290"/>
  <c r="N7" i="290"/>
  <c r="N10" i="290" s="1"/>
  <c r="R15" i="290"/>
  <c r="P13" i="290"/>
  <c r="R13" i="290" l="1"/>
  <c r="R28" i="290"/>
  <c r="R26" i="290"/>
  <c r="R25" i="290" s="1"/>
  <c r="P29" i="290"/>
  <c r="R29" i="290" l="1"/>
  <c r="M140" i="289"/>
  <c r="Q140" i="289" s="1"/>
  <c r="L140" i="289"/>
  <c r="P140" i="289" s="1"/>
  <c r="N133" i="289"/>
  <c r="M126" i="289"/>
  <c r="N128" i="289"/>
  <c r="N107" i="289"/>
  <c r="P107" i="289" s="1"/>
  <c r="R107" i="289" s="1"/>
  <c r="N106" i="289"/>
  <c r="P106" i="289" s="1"/>
  <c r="R106" i="289" s="1"/>
  <c r="N105" i="289"/>
  <c r="P105" i="289" s="1"/>
  <c r="R105" i="289" s="1"/>
  <c r="N104" i="289"/>
  <c r="P104" i="289" s="1"/>
  <c r="R104" i="289" s="1"/>
  <c r="N103" i="289"/>
  <c r="P103" i="289" s="1"/>
  <c r="R103" i="289" s="1"/>
  <c r="N110" i="289"/>
  <c r="P110" i="289" s="1"/>
  <c r="R110" i="289" s="1"/>
  <c r="N102" i="289"/>
  <c r="P102" i="289" s="1"/>
  <c r="R102" i="289" s="1"/>
  <c r="N101" i="289"/>
  <c r="P101" i="289" s="1"/>
  <c r="R101" i="289" s="1"/>
  <c r="N100" i="289"/>
  <c r="P100" i="289" s="1"/>
  <c r="R100" i="289" s="1"/>
  <c r="N99" i="289"/>
  <c r="P99" i="289" s="1"/>
  <c r="R99" i="289" s="1"/>
  <c r="N98" i="289"/>
  <c r="P98" i="289" s="1"/>
  <c r="R98" i="289" s="1"/>
  <c r="N97" i="289"/>
  <c r="P97" i="289" s="1"/>
  <c r="R97" i="289" s="1"/>
  <c r="N96" i="289"/>
  <c r="P96" i="289" s="1"/>
  <c r="R96" i="289" s="1"/>
  <c r="N109" i="289"/>
  <c r="P109" i="289" s="1"/>
  <c r="R109" i="289" s="1"/>
  <c r="N108" i="289"/>
  <c r="P108" i="289" s="1"/>
  <c r="R108" i="289" s="1"/>
  <c r="N95" i="289"/>
  <c r="P95" i="289" s="1"/>
  <c r="R95" i="289" s="1"/>
  <c r="N94" i="289"/>
  <c r="P94" i="289" s="1"/>
  <c r="R94" i="289" s="1"/>
  <c r="N93" i="289"/>
  <c r="P93" i="289" s="1"/>
  <c r="R93" i="289" s="1"/>
  <c r="N92" i="289"/>
  <c r="P92" i="289" s="1"/>
  <c r="R92" i="289" s="1"/>
  <c r="N91" i="289"/>
  <c r="P91" i="289" s="1"/>
  <c r="R91" i="289" s="1"/>
  <c r="N90" i="289"/>
  <c r="Q88" i="289"/>
  <c r="O88" i="289"/>
  <c r="M88" i="289"/>
  <c r="M87" i="289" s="1"/>
  <c r="M111" i="289" s="1"/>
  <c r="N122" i="289"/>
  <c r="N121" i="289" s="1"/>
  <c r="Q121" i="289"/>
  <c r="O121" i="289"/>
  <c r="M121" i="289"/>
  <c r="N120" i="289"/>
  <c r="N119" i="289" s="1"/>
  <c r="Q119" i="289"/>
  <c r="O119" i="289"/>
  <c r="M119" i="289"/>
  <c r="N118" i="289"/>
  <c r="N117" i="289" s="1"/>
  <c r="Q117" i="289"/>
  <c r="O117" i="289"/>
  <c r="M117" i="289"/>
  <c r="N116" i="289"/>
  <c r="P116" i="289" s="1"/>
  <c r="Q115" i="289"/>
  <c r="O115" i="289"/>
  <c r="M115" i="289"/>
  <c r="N84" i="289"/>
  <c r="P84" i="289" s="1"/>
  <c r="R84" i="289" s="1"/>
  <c r="N83" i="289"/>
  <c r="N82" i="289" s="1"/>
  <c r="M82" i="289"/>
  <c r="N80" i="289"/>
  <c r="N78" i="289"/>
  <c r="N77" i="289"/>
  <c r="M76" i="289"/>
  <c r="N75" i="289"/>
  <c r="P75" i="289" s="1"/>
  <c r="R75" i="289" s="1"/>
  <c r="N74" i="289"/>
  <c r="M73" i="289"/>
  <c r="N72" i="289"/>
  <c r="P72" i="289" s="1"/>
  <c r="R72" i="289" s="1"/>
  <c r="N71" i="289"/>
  <c r="M70" i="289"/>
  <c r="N69" i="289"/>
  <c r="P69" i="289" s="1"/>
  <c r="R69" i="289" s="1"/>
  <c r="N68" i="289"/>
  <c r="N41" i="289"/>
  <c r="P41" i="289" s="1"/>
  <c r="R41" i="289" s="1"/>
  <c r="N40" i="289"/>
  <c r="M39" i="289"/>
  <c r="N38" i="289"/>
  <c r="P38" i="289" s="1"/>
  <c r="R38" i="289" s="1"/>
  <c r="N37" i="289"/>
  <c r="M36" i="289"/>
  <c r="N34" i="289"/>
  <c r="N33" i="289" s="1"/>
  <c r="N32" i="289"/>
  <c r="N31" i="289"/>
  <c r="M30" i="289"/>
  <c r="N29" i="289"/>
  <c r="P29" i="289" s="1"/>
  <c r="R29" i="289" s="1"/>
  <c r="N28" i="289"/>
  <c r="N26" i="289"/>
  <c r="P26" i="289" s="1"/>
  <c r="R26" i="289" s="1"/>
  <c r="N25" i="289"/>
  <c r="M24" i="289"/>
  <c r="N23" i="289"/>
  <c r="P23" i="289" s="1"/>
  <c r="R23" i="289" s="1"/>
  <c r="N22" i="289"/>
  <c r="M21" i="289"/>
  <c r="N20" i="289"/>
  <c r="P20" i="289" s="1"/>
  <c r="R20" i="289" s="1"/>
  <c r="N19" i="289"/>
  <c r="M18" i="289"/>
  <c r="N17" i="289"/>
  <c r="P17" i="289" s="1"/>
  <c r="R17" i="289" s="1"/>
  <c r="N16" i="289"/>
  <c r="M15" i="289"/>
  <c r="N73" i="289" l="1"/>
  <c r="M53" i="289"/>
  <c r="M136" i="289" s="1"/>
  <c r="M14" i="289"/>
  <c r="O87" i="289"/>
  <c r="O111" i="289" s="1"/>
  <c r="O55" i="289"/>
  <c r="Q87" i="289"/>
  <c r="Q111" i="289" s="1"/>
  <c r="Q55" i="289"/>
  <c r="N89" i="289"/>
  <c r="P128" i="289"/>
  <c r="P127" i="289" s="1"/>
  <c r="N127" i="289"/>
  <c r="P133" i="289"/>
  <c r="N132" i="289"/>
  <c r="P77" i="289"/>
  <c r="N76" i="289"/>
  <c r="P68" i="289"/>
  <c r="P67" i="289" s="1"/>
  <c r="N67" i="289"/>
  <c r="P80" i="289"/>
  <c r="P79" i="289" s="1"/>
  <c r="N79" i="289"/>
  <c r="P71" i="289"/>
  <c r="P70" i="289" s="1"/>
  <c r="N70" i="289"/>
  <c r="M85" i="289"/>
  <c r="M66" i="289"/>
  <c r="M65" i="289" s="1"/>
  <c r="N18" i="289"/>
  <c r="P16" i="289"/>
  <c r="P15" i="289" s="1"/>
  <c r="N15" i="289"/>
  <c r="P28" i="289"/>
  <c r="P27" i="289" s="1"/>
  <c r="N27" i="289"/>
  <c r="M13" i="289"/>
  <c r="P31" i="289"/>
  <c r="R31" i="289" s="1"/>
  <c r="N30" i="289"/>
  <c r="P22" i="289"/>
  <c r="P21" i="289" s="1"/>
  <c r="N21" i="289"/>
  <c r="P37" i="289"/>
  <c r="P36" i="289" s="1"/>
  <c r="N36" i="289"/>
  <c r="N24" i="289"/>
  <c r="P40" i="289"/>
  <c r="P39" i="289" s="1"/>
  <c r="N39" i="289"/>
  <c r="M114" i="289"/>
  <c r="M113" i="289" s="1"/>
  <c r="M123" i="289" s="1"/>
  <c r="Q114" i="289"/>
  <c r="Q113" i="289" s="1"/>
  <c r="Q123" i="289" s="1"/>
  <c r="Q65" i="289"/>
  <c r="P118" i="289"/>
  <c r="R118" i="289" s="1"/>
  <c r="R117" i="289" s="1"/>
  <c r="M125" i="289"/>
  <c r="P122" i="289"/>
  <c r="P121" i="289" s="1"/>
  <c r="O13" i="289"/>
  <c r="P74" i="289"/>
  <c r="O65" i="289"/>
  <c r="N115" i="289"/>
  <c r="N114" i="289" s="1"/>
  <c r="N113" i="289" s="1"/>
  <c r="N123" i="289" s="1"/>
  <c r="N88" i="289"/>
  <c r="N87" i="289" s="1"/>
  <c r="N111" i="289" s="1"/>
  <c r="O114" i="289"/>
  <c r="O113" i="289" s="1"/>
  <c r="O123" i="289" s="1"/>
  <c r="Q13" i="289"/>
  <c r="P34" i="289"/>
  <c r="P33" i="289" s="1"/>
  <c r="P25" i="289"/>
  <c r="P19" i="289"/>
  <c r="P18" i="289" s="1"/>
  <c r="Q125" i="289"/>
  <c r="R116" i="289"/>
  <c r="R115" i="289" s="1"/>
  <c r="P115" i="289"/>
  <c r="P78" i="289"/>
  <c r="P32" i="289"/>
  <c r="R32" i="289" s="1"/>
  <c r="P120" i="289"/>
  <c r="P90" i="289"/>
  <c r="P89" i="289" s="1"/>
  <c r="P83" i="289"/>
  <c r="P82" i="289" s="1"/>
  <c r="O125" i="289"/>
  <c r="M55" i="289" l="1"/>
  <c r="M137" i="289"/>
  <c r="Q6" i="289" s="1"/>
  <c r="Q137" i="289"/>
  <c r="Q138" i="289" s="1"/>
  <c r="O137" i="289"/>
  <c r="O138" i="289" s="1"/>
  <c r="N6" i="289"/>
  <c r="M138" i="289"/>
  <c r="N14" i="289"/>
  <c r="N13" i="289" s="1"/>
  <c r="N53" i="289"/>
  <c r="N136" i="289" s="1"/>
  <c r="R128" i="289"/>
  <c r="R127" i="289" s="1"/>
  <c r="R68" i="289"/>
  <c r="R67" i="289" s="1"/>
  <c r="P24" i="289"/>
  <c r="P14" i="289" s="1"/>
  <c r="N135" i="289"/>
  <c r="R40" i="289"/>
  <c r="R39" i="289" s="1"/>
  <c r="R28" i="289"/>
  <c r="R27" i="289" s="1"/>
  <c r="N55" i="289"/>
  <c r="R133" i="289"/>
  <c r="R132" i="289" s="1"/>
  <c r="P132" i="289"/>
  <c r="P135" i="289" s="1"/>
  <c r="N126" i="289"/>
  <c r="N125" i="289" s="1"/>
  <c r="P126" i="289"/>
  <c r="P125" i="289" s="1"/>
  <c r="R16" i="289"/>
  <c r="R15" i="289" s="1"/>
  <c r="R74" i="289"/>
  <c r="R73" i="289" s="1"/>
  <c r="P73" i="289"/>
  <c r="N85" i="289"/>
  <c r="N66" i="289"/>
  <c r="N65" i="289" s="1"/>
  <c r="P117" i="289"/>
  <c r="R80" i="289"/>
  <c r="R79" i="289" s="1"/>
  <c r="R37" i="289"/>
  <c r="R36" i="289" s="1"/>
  <c r="R71" i="289"/>
  <c r="R70" i="289" s="1"/>
  <c r="R77" i="289"/>
  <c r="P76" i="289"/>
  <c r="R122" i="289"/>
  <c r="R121" i="289" s="1"/>
  <c r="R25" i="289"/>
  <c r="R22" i="289"/>
  <c r="R21" i="289" s="1"/>
  <c r="Q142" i="289"/>
  <c r="Q144" i="289" s="1"/>
  <c r="P30" i="289"/>
  <c r="R34" i="289"/>
  <c r="R33" i="289" s="1"/>
  <c r="R30" i="289"/>
  <c r="R19" i="289"/>
  <c r="R18" i="289" s="1"/>
  <c r="R83" i="289"/>
  <c r="R82" i="289" s="1"/>
  <c r="P88" i="289"/>
  <c r="P87" i="289" s="1"/>
  <c r="P111" i="289" s="1"/>
  <c r="R90" i="289"/>
  <c r="R78" i="289"/>
  <c r="P119" i="289"/>
  <c r="R120" i="289"/>
  <c r="R119" i="289" s="1"/>
  <c r="N137" i="289" l="1"/>
  <c r="N138" i="289"/>
  <c r="N9" i="289"/>
  <c r="P53" i="289"/>
  <c r="P136" i="289" s="1"/>
  <c r="R24" i="289"/>
  <c r="R14" i="289" s="1"/>
  <c r="R13" i="289" s="1"/>
  <c r="P85" i="289"/>
  <c r="P66" i="289"/>
  <c r="P65" i="289" s="1"/>
  <c r="P55" i="289"/>
  <c r="R126" i="289"/>
  <c r="R125" i="289" s="1"/>
  <c r="R135" i="289"/>
  <c r="R89" i="289"/>
  <c r="R88" i="289" s="1"/>
  <c r="R87" i="289" s="1"/>
  <c r="R111" i="289" s="1"/>
  <c r="R114" i="289"/>
  <c r="R113" i="289" s="1"/>
  <c r="R123" i="289" s="1"/>
  <c r="P114" i="289"/>
  <c r="P113" i="289" s="1"/>
  <c r="P123" i="289" s="1"/>
  <c r="P13" i="289"/>
  <c r="R76" i="289"/>
  <c r="R85" i="289" s="1"/>
  <c r="P137" i="289" l="1"/>
  <c r="P138" i="289" s="1"/>
  <c r="R137" i="289"/>
  <c r="R53" i="289"/>
  <c r="R136" i="289" s="1"/>
  <c r="R55" i="289"/>
  <c r="R66" i="289"/>
  <c r="R65" i="289" s="1"/>
  <c r="M26" i="285"/>
  <c r="Q26" i="285" s="1"/>
  <c r="L26" i="285"/>
  <c r="P26" i="285" s="1"/>
  <c r="Q23" i="285"/>
  <c r="Q24" i="285" s="1"/>
  <c r="O23" i="285"/>
  <c r="O24" i="285" s="1"/>
  <c r="M23" i="285"/>
  <c r="M24" i="285" s="1"/>
  <c r="N22" i="285"/>
  <c r="P22" i="285" s="1"/>
  <c r="R22" i="285" s="1"/>
  <c r="N21" i="285"/>
  <c r="P21" i="285" s="1"/>
  <c r="R21" i="285" s="1"/>
  <c r="N20" i="285"/>
  <c r="P20" i="285" s="1"/>
  <c r="R20" i="285" s="1"/>
  <c r="N19" i="285"/>
  <c r="P19" i="285" s="1"/>
  <c r="R19" i="285" s="1"/>
  <c r="N18" i="285"/>
  <c r="P18" i="285" s="1"/>
  <c r="R18" i="285" s="1"/>
  <c r="N17" i="285"/>
  <c r="P17" i="285" s="1"/>
  <c r="R17" i="285" s="1"/>
  <c r="N16" i="285"/>
  <c r="P16" i="285" s="1"/>
  <c r="R16" i="285" s="1"/>
  <c r="N15" i="285"/>
  <c r="P15" i="285" s="1"/>
  <c r="Q14" i="285"/>
  <c r="Q13" i="285" s="1"/>
  <c r="O14" i="285"/>
  <c r="O13" i="285" s="1"/>
  <c r="M14" i="285"/>
  <c r="M13" i="285" s="1"/>
  <c r="R138" i="289" l="1"/>
  <c r="P23" i="285"/>
  <c r="N7" i="285" s="1"/>
  <c r="R15" i="285"/>
  <c r="P14" i="285"/>
  <c r="P13" i="285" s="1"/>
  <c r="N14" i="285"/>
  <c r="N13" i="285" s="1"/>
  <c r="N23" i="285"/>
  <c r="N24" i="285" s="1"/>
  <c r="R23" i="285" l="1"/>
  <c r="R24" i="285" s="1"/>
  <c r="R14" i="285"/>
  <c r="R13" i="285" s="1"/>
  <c r="P24" i="285"/>
  <c r="N10" i="285"/>
  <c r="M30" i="280" l="1"/>
  <c r="Q30" i="280" s="1"/>
  <c r="L30" i="280"/>
  <c r="P30" i="280" s="1"/>
  <c r="N26" i="280"/>
  <c r="N25" i="280"/>
  <c r="P25" i="280" s="1"/>
  <c r="R25" i="280" s="1"/>
  <c r="Q24" i="280"/>
  <c r="O24" i="280"/>
  <c r="M24" i="280"/>
  <c r="N23" i="280"/>
  <c r="N22" i="280"/>
  <c r="P22" i="280" s="1"/>
  <c r="R22" i="280" s="1"/>
  <c r="Q21" i="280"/>
  <c r="Q27" i="280" s="1"/>
  <c r="O21" i="280"/>
  <c r="O27" i="280" s="1"/>
  <c r="M21" i="280"/>
  <c r="N17" i="280"/>
  <c r="P17" i="280" s="1"/>
  <c r="N16" i="280"/>
  <c r="P16" i="280" s="1"/>
  <c r="R16" i="280" s="1"/>
  <c r="Q15" i="280"/>
  <c r="O15" i="280"/>
  <c r="M15" i="280"/>
  <c r="M14" i="280" l="1"/>
  <c r="M18" i="280"/>
  <c r="M27" i="280"/>
  <c r="N24" i="280"/>
  <c r="N15" i="280"/>
  <c r="N21" i="280"/>
  <c r="N27" i="280" s="1"/>
  <c r="O13" i="280"/>
  <c r="O28" i="280"/>
  <c r="P26" i="280"/>
  <c r="R26" i="280" s="1"/>
  <c r="R24" i="280" s="1"/>
  <c r="P23" i="280"/>
  <c r="R23" i="280" s="1"/>
  <c r="R21" i="280" s="1"/>
  <c r="R27" i="280" s="1"/>
  <c r="M28" i="280"/>
  <c r="N10" i="280" s="1"/>
  <c r="Q20" i="280"/>
  <c r="Q19" i="280" s="1"/>
  <c r="P15" i="280"/>
  <c r="R17" i="280"/>
  <c r="R15" i="280" s="1"/>
  <c r="Q13" i="280"/>
  <c r="M20" i="280"/>
  <c r="M19" i="280" s="1"/>
  <c r="O20" i="280"/>
  <c r="O19" i="280" s="1"/>
  <c r="N18" i="280" l="1"/>
  <c r="N14" i="280"/>
  <c r="R18" i="280"/>
  <c r="R14" i="280"/>
  <c r="P18" i="280"/>
  <c r="P28" i="280" s="1"/>
  <c r="P14" i="280"/>
  <c r="P24" i="280"/>
  <c r="P21" i="280"/>
  <c r="P27" i="280" s="1"/>
  <c r="N20" i="280"/>
  <c r="N19" i="280" s="1"/>
  <c r="M13" i="280"/>
  <c r="Q28" i="280"/>
  <c r="Q33" i="280" s="1"/>
  <c r="Q36" i="280" s="1"/>
  <c r="N13" i="280"/>
  <c r="N28" i="280"/>
  <c r="P20" i="280"/>
  <c r="P19" i="280" s="1"/>
  <c r="R20" i="280"/>
  <c r="R19" i="280" s="1"/>
  <c r="R28" i="280" l="1"/>
  <c r="P13" i="280"/>
  <c r="R13" i="280"/>
  <c r="M21" i="256" l="1"/>
  <c r="Q21" i="256" s="1"/>
  <c r="L21" i="256"/>
  <c r="P21" i="256" s="1"/>
  <c r="N17" i="256"/>
  <c r="P17" i="256" s="1"/>
  <c r="R17" i="256" s="1"/>
  <c r="N16" i="256"/>
  <c r="P16" i="256" s="1"/>
  <c r="Q15" i="256"/>
  <c r="Q18" i="256" s="1"/>
  <c r="Q19" i="256" s="1"/>
  <c r="Q14" i="256" s="1"/>
  <c r="O15" i="256"/>
  <c r="O18" i="256" s="1"/>
  <c r="O19" i="256" s="1"/>
  <c r="O14" i="256" s="1"/>
  <c r="M15" i="256"/>
  <c r="M18" i="256" s="1"/>
  <c r="M19" i="256" s="1"/>
  <c r="M14" i="256" s="1"/>
  <c r="M13" i="256" s="1"/>
  <c r="Q13" i="256"/>
  <c r="N15" i="256" l="1"/>
  <c r="N18" i="256" s="1"/>
  <c r="N19" i="256" s="1"/>
  <c r="N14" i="256" s="1"/>
  <c r="P15" i="256"/>
  <c r="P18" i="256" s="1"/>
  <c r="P19" i="256" s="1"/>
  <c r="R16" i="256"/>
  <c r="R15" i="256" s="1"/>
  <c r="R18" i="256" s="1"/>
  <c r="R19" i="256" s="1"/>
  <c r="R14" i="256" s="1"/>
  <c r="O13" i="256"/>
  <c r="N10" i="256" l="1"/>
  <c r="P14" i="256"/>
  <c r="N13" i="256"/>
  <c r="P13" i="256"/>
  <c r="R13" i="256"/>
  <c r="O16" i="245" l="1"/>
  <c r="O17" i="245" s="1"/>
  <c r="Q16" i="245"/>
  <c r="Q17" i="245" s="1"/>
  <c r="M16" i="245"/>
  <c r="M17" i="245" s="1"/>
  <c r="M19" i="245" l="1"/>
  <c r="Q19" i="245" s="1"/>
  <c r="L19" i="245"/>
  <c r="P19" i="245" s="1"/>
  <c r="N15" i="245"/>
  <c r="Q14" i="245"/>
  <c r="Q13" i="245" s="1"/>
  <c r="O14" i="245"/>
  <c r="O13" i="245" s="1"/>
  <c r="M14" i="245"/>
  <c r="M13" i="245" s="1"/>
  <c r="N14" i="245" l="1"/>
  <c r="N13" i="245" s="1"/>
  <c r="N16" i="245"/>
  <c r="N17" i="245" s="1"/>
  <c r="P15" i="245"/>
  <c r="P16" i="245" s="1"/>
  <c r="P17" i="245" l="1"/>
  <c r="N10" i="245"/>
  <c r="P14" i="245"/>
  <c r="P13" i="245" s="1"/>
  <c r="R15" i="245"/>
  <c r="R14" i="245" l="1"/>
  <c r="R13" i="245" s="1"/>
  <c r="R16" i="245"/>
  <c r="R17" i="245" s="1"/>
  <c r="E898" i="226" l="1"/>
  <c r="E900" i="226" s="1"/>
  <c r="H13" i="190" l="1"/>
  <c r="G13" i="190" l="1"/>
  <c r="L13" i="143" l="1"/>
  <c r="N13" i="143"/>
  <c r="L20" i="143"/>
  <c r="N20" i="143"/>
  <c r="L18" i="143"/>
  <c r="N18" i="143"/>
  <c r="L16" i="143"/>
  <c r="N16" i="143"/>
  <c r="J20" i="143"/>
  <c r="J18" i="143"/>
  <c r="J16" i="143"/>
  <c r="K21" i="143"/>
  <c r="K17" i="143"/>
  <c r="K16" i="143" s="1"/>
  <c r="L23" i="143" l="1"/>
  <c r="N23" i="143"/>
  <c r="K22" i="143"/>
  <c r="M22" i="143" s="1"/>
  <c r="O22" i="143" s="1"/>
  <c r="M21" i="143"/>
  <c r="K19" i="143"/>
  <c r="K18" i="143" s="1"/>
  <c r="M17" i="143"/>
  <c r="M16" i="143" s="1"/>
  <c r="M20" i="143" l="1"/>
  <c r="K20" i="143"/>
  <c r="O21" i="143"/>
  <c r="O20" i="143" s="1"/>
  <c r="M19" i="143"/>
  <c r="M18" i="143" s="1"/>
  <c r="O17" i="143"/>
  <c r="O16" i="143" s="1"/>
  <c r="O19" i="143" l="1"/>
  <c r="O18" i="143" s="1"/>
  <c r="J26" i="143" l="1"/>
  <c r="N26" i="143" s="1"/>
  <c r="I26" i="143"/>
  <c r="M26" i="143" s="1"/>
  <c r="J28" i="168" l="1"/>
  <c r="I24" i="168"/>
  <c r="I26" i="168" s="1"/>
  <c r="I30" i="168" s="1"/>
  <c r="H24" i="168"/>
  <c r="G24" i="168"/>
  <c r="F24" i="168"/>
  <c r="E24" i="168"/>
  <c r="J23" i="168"/>
  <c r="J22" i="168"/>
  <c r="J21" i="168"/>
  <c r="H20" i="168"/>
  <c r="G20" i="168"/>
  <c r="F20" i="168"/>
  <c r="E20" i="168"/>
  <c r="J19" i="168"/>
  <c r="J18" i="168"/>
  <c r="H17" i="168"/>
  <c r="G17" i="168"/>
  <c r="F17" i="168"/>
  <c r="E17" i="168"/>
  <c r="J16" i="168"/>
  <c r="J17" i="168" s="1"/>
  <c r="H15" i="168"/>
  <c r="G15" i="168"/>
  <c r="F15" i="168"/>
  <c r="E15" i="168"/>
  <c r="J13" i="168"/>
  <c r="J12" i="168"/>
  <c r="H11" i="168"/>
  <c r="G11" i="168"/>
  <c r="F11" i="168"/>
  <c r="E11" i="168"/>
  <c r="J9" i="168"/>
  <c r="J8" i="168"/>
  <c r="H7" i="168"/>
  <c r="G7" i="168"/>
  <c r="F7" i="168"/>
  <c r="E7" i="168"/>
  <c r="J6" i="168"/>
  <c r="J5" i="168"/>
  <c r="J15" i="168" l="1"/>
  <c r="J20" i="168"/>
  <c r="J7" i="168"/>
  <c r="J11" i="168"/>
  <c r="G26" i="168"/>
  <c r="G30" i="168" s="1"/>
  <c r="F26" i="168"/>
  <c r="H26" i="168"/>
  <c r="J24" i="168"/>
  <c r="E26" i="168"/>
  <c r="E30" i="168" s="1"/>
  <c r="J26" i="168" l="1"/>
  <c r="K10" i="143" l="1"/>
  <c r="J13" i="143"/>
  <c r="K14" i="143"/>
  <c r="K15" i="143"/>
  <c r="M15" i="143" s="1"/>
  <c r="K13" i="143" l="1"/>
  <c r="K23" i="143" s="1"/>
  <c r="L24" i="143"/>
  <c r="O15" i="143"/>
  <c r="M14" i="143"/>
  <c r="M13" i="143" s="1"/>
  <c r="M23" i="143" s="1"/>
  <c r="O14" i="143" l="1"/>
  <c r="O13" i="143" s="1"/>
  <c r="O23" i="143" s="1"/>
  <c r="N24" i="143" l="1"/>
  <c r="O29" i="143" s="1"/>
  <c r="O24" i="143"/>
  <c r="J24" i="143" l="1"/>
  <c r="M24" i="143"/>
  <c r="K24" i="1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1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UNA VEZ SE LIQUIDE EL CONTRATO BILATERAL SE RECOMPONDRA LOS RECURSOS</t>
        </r>
      </text>
    </comment>
    <comment ref="H2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VALORES PROPUESTO PLACO 2017</t>
        </r>
      </text>
    </comment>
  </commentList>
</comments>
</file>

<file path=xl/sharedStrings.xml><?xml version="1.0" encoding="utf-8"?>
<sst xmlns="http://schemas.openxmlformats.org/spreadsheetml/2006/main" count="4761" uniqueCount="2997">
  <si>
    <t>PROCEDIMIENTO: FORMULAR Y EVALUAR PROYECTOS DE INVERSIÓN</t>
  </si>
  <si>
    <t xml:space="preserve">Página 1 de 1     </t>
  </si>
  <si>
    <r>
      <rPr>
        <b/>
        <sz val="10"/>
        <rFont val="Arial"/>
        <family val="2"/>
      </rPr>
      <t>CÓDIGO:</t>
    </r>
    <r>
      <rPr>
        <sz val="10"/>
        <rFont val="Arial"/>
        <family val="2"/>
      </rPr>
      <t xml:space="preserve"> 1DE-FR-0012</t>
    </r>
  </si>
  <si>
    <t>FORMATO PLAN DE COMPRAS GASTOS DE INVERSIÓN</t>
  </si>
  <si>
    <r>
      <rPr>
        <b/>
        <sz val="10"/>
        <rFont val="Arial"/>
        <family val="2"/>
      </rPr>
      <t>FECHA:</t>
    </r>
    <r>
      <rPr>
        <sz val="10"/>
        <rFont val="Arial"/>
        <family val="2"/>
      </rPr>
      <t xml:space="preserve"> 11-01-2011</t>
    </r>
  </si>
  <si>
    <t>POLICÍA NACIONAL</t>
  </si>
  <si>
    <r>
      <rPr>
        <b/>
        <sz val="10"/>
        <rFont val="Arial"/>
        <family val="2"/>
      </rPr>
      <t xml:space="preserve">VERSIÓN: </t>
    </r>
    <r>
      <rPr>
        <sz val="10"/>
        <rFont val="Arial"/>
        <family val="2"/>
      </rPr>
      <t xml:space="preserve"> 1</t>
    </r>
  </si>
  <si>
    <t>Total apropiación recurso 10</t>
  </si>
  <si>
    <t>Total apropiación recurso 11</t>
  </si>
  <si>
    <t>Total apropiación recurso 16</t>
  </si>
  <si>
    <t>Total apropiación recurso 50</t>
  </si>
  <si>
    <t xml:space="preserve">CODIGO BPIN : </t>
  </si>
  <si>
    <t>No. CONTRATO</t>
  </si>
  <si>
    <t>FECHA CONTRATO</t>
  </si>
  <si>
    <t>SALDO</t>
  </si>
  <si>
    <t>DELEGATARIO</t>
  </si>
  <si>
    <t>PROVEEDOR</t>
  </si>
  <si>
    <t>PACTO PAGO</t>
  </si>
  <si>
    <t>ENTREGA ELEMENTOS</t>
  </si>
  <si>
    <t>PLAZO EJECUCION</t>
  </si>
  <si>
    <t>Total apropiación proyecto:</t>
  </si>
  <si>
    <t>CODIGO PROPUESTAL</t>
  </si>
  <si>
    <t>TIPO RECURSO</t>
  </si>
  <si>
    <t>SITUACIÓN DE FONDOS</t>
  </si>
  <si>
    <t>ITEMS</t>
  </si>
  <si>
    <t>CANT.</t>
  </si>
  <si>
    <t>VALOR UNITARIO $</t>
  </si>
  <si>
    <t>SUBTOTAL $</t>
  </si>
  <si>
    <t>GASTOS NACIONALIZACIÓN $</t>
  </si>
  <si>
    <t>VALOR TOTAL POR ITEM $</t>
  </si>
  <si>
    <t>EJECUTADO $</t>
  </si>
  <si>
    <t>PENDIENTE $</t>
  </si>
  <si>
    <t>PRG</t>
  </si>
  <si>
    <t>SUB</t>
  </si>
  <si>
    <t>PROY</t>
  </si>
  <si>
    <t>CSF</t>
  </si>
  <si>
    <t>SSF</t>
  </si>
  <si>
    <t>CONSECUTIVO</t>
  </si>
  <si>
    <t>DESCRIPCIÓN</t>
  </si>
  <si>
    <t>X</t>
  </si>
  <si>
    <t>1.1</t>
  </si>
  <si>
    <t>1.2</t>
  </si>
  <si>
    <t>3.1</t>
  </si>
  <si>
    <t>TOTAL GENERAL</t>
  </si>
  <si>
    <t>REVISÓ:</t>
  </si>
  <si>
    <t>FECHA:</t>
  </si>
  <si>
    <t>2.1</t>
  </si>
  <si>
    <t>4.1</t>
  </si>
  <si>
    <t>4.2</t>
  </si>
  <si>
    <t>SUBTOTAL RECURSO 11</t>
  </si>
  <si>
    <t>VALOR CONTRATO POR ITEM</t>
  </si>
  <si>
    <t xml:space="preserve">Página 1 de 1 </t>
  </si>
  <si>
    <t>PROYECTO : CONSTRUCCION, MANTENIMIENTO Y DOTACIÓN FUERTES DE CARABINEROS A NIVEL NACIONAL</t>
  </si>
  <si>
    <t>0051-00320-9999</t>
  </si>
  <si>
    <t>VALOR TOTAL 
POR ITEM $</t>
  </si>
  <si>
    <t>CODIGO PRESUPUESTAL</t>
  </si>
  <si>
    <t>APROBÓ:    BG. FABIÁN LAURENCE CÁRDENAS LEONEL</t>
  </si>
  <si>
    <t>Total apropiación recurso 13</t>
  </si>
  <si>
    <t>SIIF</t>
  </si>
  <si>
    <t>VF COMANDOS DE POLICÍA A NIVEL NACIONAL</t>
  </si>
  <si>
    <t>PROYECTO</t>
  </si>
  <si>
    <t>ITEM</t>
  </si>
  <si>
    <t>FECHA ADJUDICACION</t>
  </si>
  <si>
    <t>VF AUTORIZADA
VIG2016</t>
  </si>
  <si>
    <t>COMPROMISO 
VIG. 2016</t>
  </si>
  <si>
    <t>VF AUTORIZADA
VIG2017</t>
  </si>
  <si>
    <t>COMPROMISO 
VIG. 2017</t>
  </si>
  <si>
    <t>COMPROMISO 
VIG. 2018</t>
  </si>
  <si>
    <t>VALOR TOTAL COMPROMISO</t>
  </si>
  <si>
    <t>Comando Departamento San Andres y Providencia (VF)</t>
  </si>
  <si>
    <t>OBRA</t>
  </si>
  <si>
    <t xml:space="preserve">Interventoria </t>
  </si>
  <si>
    <t>SUBTOTAL</t>
  </si>
  <si>
    <t>Comando Operaciones Especiales y Antiterrorismo- ESJIM (VF)</t>
  </si>
  <si>
    <t>Licencias</t>
  </si>
  <si>
    <t>Reforzamiento Comando Departamento de Policia Risaralda (VF)</t>
  </si>
  <si>
    <t>Terminacion Construccion Comando DETOL y METIB - Bloque "B" - DETOL - Bloque "E" Bienestar y Bloque "F" Alojamiento (VF)</t>
  </si>
  <si>
    <t>Consultoría diseños y estudios del Comando de Policía MESAN (VF)</t>
  </si>
  <si>
    <t xml:space="preserve">CONSULTORÍA </t>
  </si>
  <si>
    <t>Restauracion Comando Metropolitana de Tunja (VF)</t>
  </si>
  <si>
    <t>TOTAL</t>
  </si>
  <si>
    <t>APROBACION VF MINHACIENDA</t>
  </si>
  <si>
    <t>DIFERENCIA</t>
  </si>
  <si>
    <t>1</t>
  </si>
  <si>
    <t>0100</t>
  </si>
  <si>
    <t>Diferencia</t>
  </si>
  <si>
    <t>R'11</t>
  </si>
  <si>
    <t xml:space="preserve"> CT. LINO SEBASTIÁN ACOSTA MORENO
TC. JUAN CARLOS CASTELLANOS ÁLVAREZ</t>
  </si>
  <si>
    <t xml:space="preserve">ELABORÓ:    IT. JUAN PABLO LÓPEZ CEBALLOS                        </t>
  </si>
  <si>
    <t>AÑO : 2018</t>
  </si>
  <si>
    <t>COMPROMISOS INVERSION 2018</t>
  </si>
  <si>
    <t>PROYECTO :</t>
  </si>
  <si>
    <t>C</t>
  </si>
  <si>
    <t>x</t>
  </si>
  <si>
    <t>02</t>
  </si>
  <si>
    <t>17</t>
  </si>
  <si>
    <t>FORTALECIMIENTO DE LA INFRAESTRUCTURA ESTRATÉGICA OPERACIONAL ORIENTADA A CONSOLIDAR LA CONVIVENCIA Y SEGURIDAD CIUDADANA A NIVEL  NACIONAL</t>
  </si>
  <si>
    <t>18</t>
  </si>
  <si>
    <t>FORTALECIMIENTO DE LOS EQUIPOS DE ARMAMENTO, SEGURIDAD Y PROTECCIÓN, ORIENTADOS A CONSOLIDAR LA CONVIVENCIA Y SEGURIDAD CIUDADANA EN EL TERRITORIO   NACIONAL</t>
  </si>
  <si>
    <t>19</t>
  </si>
  <si>
    <t>20</t>
  </si>
  <si>
    <t>FORTALECIMIENTO DE LAS MISIONES AÉREAS POLICIALES EN EL TERRITORIO  NACIONAL</t>
  </si>
  <si>
    <t>21</t>
  </si>
  <si>
    <t>22</t>
  </si>
  <si>
    <t>23</t>
  </si>
  <si>
    <t>5</t>
  </si>
  <si>
    <t>FORTALECIMIENTO DE LA INFRAESTRUCTURA DE LOS CENTROS VACACIONALES DE LA POLICÍA  NACIONAL</t>
  </si>
  <si>
    <t>GASTOS DE INVERSIÓN 2019</t>
  </si>
  <si>
    <t>Nivel 1</t>
  </si>
  <si>
    <t>Nivel 2</t>
  </si>
  <si>
    <t>Nivel 3</t>
  </si>
  <si>
    <t>Nivel 4</t>
  </si>
  <si>
    <t>BPIN</t>
  </si>
  <si>
    <t>Proyectos Policía Nacional 1601-01</t>
  </si>
  <si>
    <t>Fortalecimiento de la infraestructura estratégica operacional orientada a consolidar la convivencia y seguridad ciudadana a nivel Nacional</t>
  </si>
  <si>
    <t>Fortalecimiento de los equipos de armamento, seguridad y protección, orientados a consolidar la convivencia y seguridad ciudadana en el territorio Nacional</t>
  </si>
  <si>
    <t>Mejoramiento de la movilidad estratégica, orientada al servicio de Policía en el territorio Nacional</t>
  </si>
  <si>
    <t>Fortalecimiento de las misiones aéreas policiales en el territorio Nacional</t>
  </si>
  <si>
    <t>Fortalecimiento de la infraestructura educativa y administrativa de la Policía Nacional</t>
  </si>
  <si>
    <t>Desarrollo tecnológico Policía Nacional</t>
  </si>
  <si>
    <t xml:space="preserve">Fortalecimiento de la infraestructura de soporte para el bienestar de social de los funcionarios de la Policía Nacional </t>
  </si>
  <si>
    <t>Fortalecimiento de la infraestructura de los Centros Vacacionales de la Policía Nacional</t>
  </si>
  <si>
    <t>Mejoramiento Política Educativa de la Policía Nacional</t>
  </si>
  <si>
    <t>Subtotal Gestión General 1601-01</t>
  </si>
  <si>
    <t>Equipo de protección</t>
  </si>
  <si>
    <t>SUBORD</t>
  </si>
  <si>
    <t>1501019</t>
  </si>
  <si>
    <t>RECURSO</t>
  </si>
  <si>
    <t>ORD</t>
  </si>
  <si>
    <t>1501022</t>
  </si>
  <si>
    <t>SUBRD</t>
  </si>
  <si>
    <t>1501034</t>
  </si>
  <si>
    <t>SUBOR</t>
  </si>
  <si>
    <t>6.1</t>
  </si>
  <si>
    <t>7.1</t>
  </si>
  <si>
    <t>1501020</t>
  </si>
  <si>
    <t>Serivicio de Dotacion Elementos de Proteccion</t>
  </si>
  <si>
    <t>Servicios Tecnologicos</t>
  </si>
  <si>
    <t>Adquisicion de Bienes y Servicios</t>
  </si>
  <si>
    <t>1501037</t>
  </si>
  <si>
    <t>Servicios Ciberseguridad</t>
  </si>
  <si>
    <t>Adquisición de Bienes y Servicios</t>
  </si>
  <si>
    <t>Servicio de  Dotacion de Armamento</t>
  </si>
  <si>
    <t>ADQUISICIÓN DE BIENES Y SERVICIOS</t>
  </si>
  <si>
    <t>1501036</t>
  </si>
  <si>
    <t>CENTRO VACACIONAL HORNACHUELOS</t>
  </si>
  <si>
    <t>CENTRO VACACIONAL PAIPA</t>
  </si>
  <si>
    <t>5.1</t>
  </si>
  <si>
    <t>5.2</t>
  </si>
  <si>
    <t>CENTRO VACACIONAL RICAURTE</t>
  </si>
  <si>
    <t>CENTRO VACACIONAL VILLAVICENCIO</t>
  </si>
  <si>
    <t>INFRAESTRUCTURA DE SOPORTE ADECUADA Y DOTADA</t>
  </si>
  <si>
    <t>1501031</t>
  </si>
  <si>
    <t>CENTRO VACACIONAL TOLU</t>
  </si>
  <si>
    <t>INFRAESTRUCTURA DE SOPORTE CONSTRUIDA Y DOTADA</t>
  </si>
  <si>
    <t>SERVICIO DE DOTACIÓN PARA LA MOVILIDAD OPERACIONAL Y EL APOYO LOGÍSTICO</t>
  </si>
  <si>
    <t>1501033</t>
  </si>
  <si>
    <t>2.2</t>
  </si>
  <si>
    <t>CANT,</t>
  </si>
  <si>
    <t>ORD,</t>
  </si>
  <si>
    <t>TOTAL RECURSO 11</t>
  </si>
  <si>
    <t>1.3</t>
  </si>
  <si>
    <t>3.2</t>
  </si>
  <si>
    <t xml:space="preserve">Cartuchos gas 40mm </t>
  </si>
  <si>
    <t xml:space="preserve">Granada de aturdimiento </t>
  </si>
  <si>
    <t>Cartucho impulsor 37/38 mm</t>
  </si>
  <si>
    <t>Granada de humo de varios colores</t>
  </si>
  <si>
    <t>1.4</t>
  </si>
  <si>
    <t>1.5</t>
  </si>
  <si>
    <t>1.6</t>
  </si>
  <si>
    <t>1.7</t>
  </si>
  <si>
    <t>Escudo antimotín</t>
  </si>
  <si>
    <t>COLEGIO SAN LUIS</t>
  </si>
  <si>
    <t>021</t>
  </si>
  <si>
    <t>DESARROLLO TECNOLÓGICO POLICIA NACIONAL</t>
  </si>
  <si>
    <t>REGION 3</t>
  </si>
  <si>
    <t>REGION 8</t>
  </si>
  <si>
    <t>COMANDOS DE POLICIA</t>
  </si>
  <si>
    <t>COMANDOS DE POLICIA CONSTRUIDOS Y DOTADOS</t>
  </si>
  <si>
    <t>ESTACIONES DE POLICIA</t>
  </si>
  <si>
    <t>ESTACIONES DE POLICIA CONSTRUIDAS Y DOTADAS</t>
  </si>
  <si>
    <t>UNIDADES ESPECIALIZADAS DESCENTRALIZADAS</t>
  </si>
  <si>
    <t>UNIDADES ESPECIALIZADAS DESCENTRALIZADAS DE LA POLICÍA NACIONAL ADECUADAS Y DOTADAS</t>
  </si>
  <si>
    <t>FORMULAR Y EVALUAR PROYECTOS DE INVERSIÓN</t>
  </si>
  <si>
    <t>PLAN ANUAL DE ADQUISICIONES</t>
  </si>
  <si>
    <t>SERVICIO DE APOYO LOGÍSTICO PARA EL APROVISIONAMIENTO DE PERSONAL Y CARGA</t>
  </si>
  <si>
    <t>VIVIENDA FISCAL</t>
  </si>
  <si>
    <t>TOTAL  GENERAL</t>
  </si>
  <si>
    <t>Inversión 2021</t>
  </si>
  <si>
    <t xml:space="preserve"> Código de la Dependencia de Afectación</t>
  </si>
  <si>
    <t>Descripción de las Dependencias de Afectación</t>
  </si>
  <si>
    <t xml:space="preserve">Unidad ó SubUnidad Ejecutora: </t>
  </si>
  <si>
    <t>000</t>
  </si>
  <si>
    <t>PONAL GESTION GENERAL</t>
  </si>
  <si>
    <t>0001</t>
  </si>
  <si>
    <t>AGREGADURIA DEARGENTINA</t>
  </si>
  <si>
    <t>0002</t>
  </si>
  <si>
    <t>AGREGADURIA DE BOLIVIA</t>
  </si>
  <si>
    <t>0003</t>
  </si>
  <si>
    <t>AGREGADURIA DE CHILE</t>
  </si>
  <si>
    <t>0004</t>
  </si>
  <si>
    <t>AGREGADURIA DE GRAN BRETANA</t>
  </si>
  <si>
    <t>0005</t>
  </si>
  <si>
    <t>AGREGADURIA DE MEXICO</t>
  </si>
  <si>
    <t>0006</t>
  </si>
  <si>
    <t>AGREGADURIA DE PANAMA</t>
  </si>
  <si>
    <t>0007</t>
  </si>
  <si>
    <t>AGREGADURIA DE PERU</t>
  </si>
  <si>
    <t>0008</t>
  </si>
  <si>
    <t>AGREGADURIA DE VENEZUELA</t>
  </si>
  <si>
    <t>000A</t>
  </si>
  <si>
    <t>PLAN DE COMPRAS</t>
  </si>
  <si>
    <t>000AVF</t>
  </si>
  <si>
    <t>PLAN DE COMPRAS  - VIGENCIA FUTURA</t>
  </si>
  <si>
    <t>000B</t>
  </si>
  <si>
    <t>DIRECCION DE INCORPORACION</t>
  </si>
  <si>
    <t>000B1</t>
  </si>
  <si>
    <t>BIESO EDUCACION</t>
  </si>
  <si>
    <t>000B2</t>
  </si>
  <si>
    <t>BIESO RECREACION</t>
  </si>
  <si>
    <t>000B3</t>
  </si>
  <si>
    <t>BIESO VIVIENDA FISCAL</t>
  </si>
  <si>
    <t>000B4</t>
  </si>
  <si>
    <t>BIESO ASISTENCIA SOCIAL</t>
  </si>
  <si>
    <t>000BVF</t>
  </si>
  <si>
    <t>DIRECCION DE INCORPORACION   - VIGENCIA FUTURA</t>
  </si>
  <si>
    <t>000C</t>
  </si>
  <si>
    <t>CAJAS MENORES</t>
  </si>
  <si>
    <t>000CE</t>
  </si>
  <si>
    <t>COMISIONES AL EXTERIOR</t>
  </si>
  <si>
    <t>000CI</t>
  </si>
  <si>
    <t>COMISION AL INTERIOR</t>
  </si>
  <si>
    <t>000D</t>
  </si>
  <si>
    <t>AGREGADURIAS</t>
  </si>
  <si>
    <t>000DVF</t>
  </si>
  <si>
    <t>AGREGADURIAS   - VIGENCIA FUTURA</t>
  </si>
  <si>
    <t>000E</t>
  </si>
  <si>
    <t>DIRECCION DE SEGURIDAD CIUDADANA</t>
  </si>
  <si>
    <t>000ES</t>
  </si>
  <si>
    <t>ESMAD</t>
  </si>
  <si>
    <t>000EVF</t>
  </si>
  <si>
    <t>DIRECCION DE SEGURIDAD CIUDADANA   - VIGENCIA FUTURA</t>
  </si>
  <si>
    <t>000F</t>
  </si>
  <si>
    <t>000FVF</t>
  </si>
  <si>
    <t>OFITE   - VIGENCIA FUTURA</t>
  </si>
  <si>
    <t>000G</t>
  </si>
  <si>
    <t>SEGEN</t>
  </si>
  <si>
    <t>000GVF</t>
  </si>
  <si>
    <t>SEGEN   - VIGENCIA FUTURA</t>
  </si>
  <si>
    <t>000H</t>
  </si>
  <si>
    <t>DITAH</t>
  </si>
  <si>
    <t>000HVF</t>
  </si>
  <si>
    <t>DITAH- VIGENCIA FUTURA</t>
  </si>
  <si>
    <t>000J</t>
  </si>
  <si>
    <t>COEST</t>
  </si>
  <si>
    <t>000JP</t>
  </si>
  <si>
    <t>JUSTICIA Y PAZ DIRAF</t>
  </si>
  <si>
    <t>000JVF</t>
  </si>
  <si>
    <t>COEST- VIGENCIA FUTURA</t>
  </si>
  <si>
    <t>000K</t>
  </si>
  <si>
    <t>INSGE</t>
  </si>
  <si>
    <t>000L</t>
  </si>
  <si>
    <t>CAJA MENOR DIRAF</t>
  </si>
  <si>
    <t>000LVF</t>
  </si>
  <si>
    <t>CAJA MENOR DIRAF- VIGENCIA FUTURA</t>
  </si>
  <si>
    <t>000M</t>
  </si>
  <si>
    <t>CAJA MENOR DINCO</t>
  </si>
  <si>
    <t>000MVF</t>
  </si>
  <si>
    <t>CAJA MENOR DINCO- VIGENCIA FUTURA</t>
  </si>
  <si>
    <t>000N</t>
  </si>
  <si>
    <t>CAJA MENOR SEGEN</t>
  </si>
  <si>
    <t>000NVF</t>
  </si>
  <si>
    <t>CAJA MENOR SEGEN- VIGENCIA FUTURA</t>
  </si>
  <si>
    <t>000P</t>
  </si>
  <si>
    <t xml:space="preserve">OFICINA DE PLANEACION </t>
  </si>
  <si>
    <t>000PAI</t>
  </si>
  <si>
    <t>PASAJES AEREOS INTERNACIONALES</t>
  </si>
  <si>
    <t>000PAN</t>
  </si>
  <si>
    <t>PASAJES AEREOS NACIONALES</t>
  </si>
  <si>
    <t>000PO</t>
  </si>
  <si>
    <t xml:space="preserve">PONALSAR </t>
  </si>
  <si>
    <t>000PT</t>
  </si>
  <si>
    <t>PASAJES TERRESTRES</t>
  </si>
  <si>
    <t>000U</t>
  </si>
  <si>
    <t>UNIPOL</t>
  </si>
  <si>
    <t>000VF</t>
  </si>
  <si>
    <t>VIGENCIAS FUTURAS</t>
  </si>
  <si>
    <t>0010</t>
  </si>
  <si>
    <t>AGREGADURIAA DE ESTADOS UNIDOS</t>
  </si>
  <si>
    <t>0011</t>
  </si>
  <si>
    <t>AGREGADURIA DE ESPANA</t>
  </si>
  <si>
    <t>0012</t>
  </si>
  <si>
    <t>AGREGADURIA DE FRANCIA</t>
  </si>
  <si>
    <t>0013</t>
  </si>
  <si>
    <t>AGREGADURIA DE AUSTRIA</t>
  </si>
  <si>
    <t>0014</t>
  </si>
  <si>
    <t>AGREGADURIA DE ITALIA</t>
  </si>
  <si>
    <t>0015</t>
  </si>
  <si>
    <t>AGREGADURIA DE RUSIA</t>
  </si>
  <si>
    <t>0016</t>
  </si>
  <si>
    <t>AGREGADURIA DE JAPON</t>
  </si>
  <si>
    <t>0017</t>
  </si>
  <si>
    <t>AGREGADURIA DE BRASIL</t>
  </si>
  <si>
    <t>0018</t>
  </si>
  <si>
    <t>AGREGADURIA DE ESTADOS UNIDOS</t>
  </si>
  <si>
    <t>0019</t>
  </si>
  <si>
    <t>0020</t>
  </si>
  <si>
    <t>AGREGADURIA DE COSTA RICA</t>
  </si>
  <si>
    <t>0022</t>
  </si>
  <si>
    <t>AGREGADURIA DE ECUADOR</t>
  </si>
  <si>
    <t>AGREGADURIA ONU</t>
  </si>
  <si>
    <t>D1</t>
  </si>
  <si>
    <t>B1</t>
  </si>
  <si>
    <t>B2</t>
  </si>
  <si>
    <t>B3</t>
  </si>
  <si>
    <t>B4</t>
  </si>
  <si>
    <t>D1B</t>
  </si>
  <si>
    <t>BIENESTAR SOCIAL</t>
  </si>
  <si>
    <t>D1C</t>
  </si>
  <si>
    <t>D1C1</t>
  </si>
  <si>
    <t>PONALSAR</t>
  </si>
  <si>
    <t>D1C1VF</t>
  </si>
  <si>
    <t>PONALSAR - VIGENCIA FUTURA</t>
  </si>
  <si>
    <t>D1C2</t>
  </si>
  <si>
    <t>D1C2VF</t>
  </si>
  <si>
    <t>D1CVF</t>
  </si>
  <si>
    <t>UNIPOL- VIGENCIA FUTURA</t>
  </si>
  <si>
    <t>D1D</t>
  </si>
  <si>
    <t>D1E</t>
  </si>
  <si>
    <t>DIRECCION DE PROTECCION</t>
  </si>
  <si>
    <t>D1I</t>
  </si>
  <si>
    <t>D1JP</t>
  </si>
  <si>
    <t>JUSTICIA Y PAZ DIPRO</t>
  </si>
  <si>
    <t>D1JP1</t>
  </si>
  <si>
    <t>JUSTICIA Y PAZ DICAR</t>
  </si>
  <si>
    <t>D1L</t>
  </si>
  <si>
    <t>SECCIONAL TELEMATICA</t>
  </si>
  <si>
    <t>D1M</t>
  </si>
  <si>
    <t>DIRECCION DE CARABINEROS</t>
  </si>
  <si>
    <t>D1O</t>
  </si>
  <si>
    <t>DIRECCION ANTINARCOTICOS</t>
  </si>
  <si>
    <t>D1VF</t>
  </si>
  <si>
    <t>PC01</t>
  </si>
  <si>
    <t>D12</t>
  </si>
  <si>
    <t>D12B</t>
  </si>
  <si>
    <t>D12B1</t>
  </si>
  <si>
    <t>D12B2</t>
  </si>
  <si>
    <t>D12B3</t>
  </si>
  <si>
    <t>D12B4</t>
  </si>
  <si>
    <t>D12C</t>
  </si>
  <si>
    <t>D12D</t>
  </si>
  <si>
    <t>D12E</t>
  </si>
  <si>
    <t>D12EMA</t>
  </si>
  <si>
    <t>ESCUADRON MOVIL ANTIDISTURBIOS</t>
  </si>
  <si>
    <t>D12I</t>
  </si>
  <si>
    <t>D12JP</t>
  </si>
  <si>
    <t>D12JP1</t>
  </si>
  <si>
    <t>D12L</t>
  </si>
  <si>
    <t>D12M</t>
  </si>
  <si>
    <t>D12O</t>
  </si>
  <si>
    <t>D12VF</t>
  </si>
  <si>
    <t>D12VF1</t>
  </si>
  <si>
    <t>D13</t>
  </si>
  <si>
    <t>D13B</t>
  </si>
  <si>
    <t>D13B1</t>
  </si>
  <si>
    <t>D13B2</t>
  </si>
  <si>
    <t>D13B3</t>
  </si>
  <si>
    <t>D13B4</t>
  </si>
  <si>
    <t>D13C</t>
  </si>
  <si>
    <t>DECAS PPLICIA CARRETERAS</t>
  </si>
  <si>
    <t>D13D</t>
  </si>
  <si>
    <t>D13E</t>
  </si>
  <si>
    <t>D13EMA</t>
  </si>
  <si>
    <t>D13I</t>
  </si>
  <si>
    <t>D13JP</t>
  </si>
  <si>
    <t>D13JP1</t>
  </si>
  <si>
    <t>D13L</t>
  </si>
  <si>
    <t>D13M</t>
  </si>
  <si>
    <t>D13O</t>
  </si>
  <si>
    <t>D13VF</t>
  </si>
  <si>
    <t>D13VF1</t>
  </si>
  <si>
    <t>D15</t>
  </si>
  <si>
    <t>D15A</t>
  </si>
  <si>
    <t>D15B</t>
  </si>
  <si>
    <t>D15B1</t>
  </si>
  <si>
    <t>D15B2</t>
  </si>
  <si>
    <t>D15B3</t>
  </si>
  <si>
    <t>D15B4</t>
  </si>
  <si>
    <t>D15C</t>
  </si>
  <si>
    <t>D15D</t>
  </si>
  <si>
    <t>D15E</t>
  </si>
  <si>
    <t>D15I</t>
  </si>
  <si>
    <t>D15JP</t>
  </si>
  <si>
    <t>D15JP1</t>
  </si>
  <si>
    <t>D15L</t>
  </si>
  <si>
    <t>D15M</t>
  </si>
  <si>
    <t>D15O</t>
  </si>
  <si>
    <t>D15VF</t>
  </si>
  <si>
    <t>D15VF1</t>
  </si>
  <si>
    <t>D16</t>
  </si>
  <si>
    <t>D16B</t>
  </si>
  <si>
    <t>D16B1</t>
  </si>
  <si>
    <t>D16B2</t>
  </si>
  <si>
    <t>D16B3</t>
  </si>
  <si>
    <t>D16B4</t>
  </si>
  <si>
    <t>D16C</t>
  </si>
  <si>
    <t>D16D</t>
  </si>
  <si>
    <t>D16E</t>
  </si>
  <si>
    <t>D16I</t>
  </si>
  <si>
    <t>D16JP</t>
  </si>
  <si>
    <t>D16JP1</t>
  </si>
  <si>
    <t>D16L</t>
  </si>
  <si>
    <t>D16M</t>
  </si>
  <si>
    <t>D16O</t>
  </si>
  <si>
    <t>D16VF</t>
  </si>
  <si>
    <t>D16VF1</t>
  </si>
  <si>
    <t>D18</t>
  </si>
  <si>
    <t>D18B</t>
  </si>
  <si>
    <t>D18B1</t>
  </si>
  <si>
    <t>D18B2</t>
  </si>
  <si>
    <t>D18B3</t>
  </si>
  <si>
    <t>D18B4</t>
  </si>
  <si>
    <t>D18C</t>
  </si>
  <si>
    <t>D18D</t>
  </si>
  <si>
    <t>D18E</t>
  </si>
  <si>
    <t>D18I</t>
  </si>
  <si>
    <t>D18JP</t>
  </si>
  <si>
    <t>D18JP1</t>
  </si>
  <si>
    <t>D18L</t>
  </si>
  <si>
    <t>D18M</t>
  </si>
  <si>
    <t>D18O</t>
  </si>
  <si>
    <t>D18VF</t>
  </si>
  <si>
    <t>D18VF1</t>
  </si>
  <si>
    <t>D19</t>
  </si>
  <si>
    <t>D19B</t>
  </si>
  <si>
    <t>D19B1</t>
  </si>
  <si>
    <t>D19B2</t>
  </si>
  <si>
    <t>D19B3</t>
  </si>
  <si>
    <t>D19B4</t>
  </si>
  <si>
    <t>D19C</t>
  </si>
  <si>
    <t>D19D</t>
  </si>
  <si>
    <t>D19E</t>
  </si>
  <si>
    <t>D19I</t>
  </si>
  <si>
    <t>D19JP</t>
  </si>
  <si>
    <t>D19JP1</t>
  </si>
  <si>
    <t>D19L</t>
  </si>
  <si>
    <t>D19M</t>
  </si>
  <si>
    <t>D19N</t>
  </si>
  <si>
    <t>D19O</t>
  </si>
  <si>
    <t>D19VF</t>
  </si>
  <si>
    <t>D19VF1</t>
  </si>
  <si>
    <t>D20</t>
  </si>
  <si>
    <t>D20B</t>
  </si>
  <si>
    <t>D20B1</t>
  </si>
  <si>
    <t>D20B2</t>
  </si>
  <si>
    <t>D20B3</t>
  </si>
  <si>
    <t>D20B4</t>
  </si>
  <si>
    <t>D20C</t>
  </si>
  <si>
    <t>D20D</t>
  </si>
  <si>
    <t>D20E</t>
  </si>
  <si>
    <t>D20I</t>
  </si>
  <si>
    <t>D20JP</t>
  </si>
  <si>
    <t>D20JP1</t>
  </si>
  <si>
    <t>D20L</t>
  </si>
  <si>
    <t>D20M</t>
  </si>
  <si>
    <t>D20O</t>
  </si>
  <si>
    <t>D20VF</t>
  </si>
  <si>
    <t>D20VF1</t>
  </si>
  <si>
    <t>D26</t>
  </si>
  <si>
    <t>D26B</t>
  </si>
  <si>
    <t>D26B1</t>
  </si>
  <si>
    <t>D26B2</t>
  </si>
  <si>
    <t>D26B3</t>
  </si>
  <si>
    <t>D26B4</t>
  </si>
  <si>
    <t>D26C</t>
  </si>
  <si>
    <t>D26D</t>
  </si>
  <si>
    <t>D26DJ</t>
  </si>
  <si>
    <t>DEFENSA JUDICIAL CAJA MENOR</t>
  </si>
  <si>
    <t>D26E</t>
  </si>
  <si>
    <t>D26I</t>
  </si>
  <si>
    <t>D26JP</t>
  </si>
  <si>
    <t>D26JP1</t>
  </si>
  <si>
    <t>D26L</t>
  </si>
  <si>
    <t>D26M</t>
  </si>
  <si>
    <t>D26O</t>
  </si>
  <si>
    <t>D26VF</t>
  </si>
  <si>
    <t xml:space="preserve">VIGENCIA FUTURA </t>
  </si>
  <si>
    <t>D26VF1</t>
  </si>
  <si>
    <t>Función de Catálogo</t>
  </si>
  <si>
    <t>D27</t>
  </si>
  <si>
    <t>D27B</t>
  </si>
  <si>
    <t>D27B1</t>
  </si>
  <si>
    <t>D27B2</t>
  </si>
  <si>
    <t>D27B3</t>
  </si>
  <si>
    <t>D27B4</t>
  </si>
  <si>
    <t>D27C</t>
  </si>
  <si>
    <t>D27D</t>
  </si>
  <si>
    <t>D27E</t>
  </si>
  <si>
    <t>D27I</t>
  </si>
  <si>
    <t>D27JP</t>
  </si>
  <si>
    <t>D27JP1</t>
  </si>
  <si>
    <t>D27L</t>
  </si>
  <si>
    <t>D27M</t>
  </si>
  <si>
    <t>D27O</t>
  </si>
  <si>
    <t>D27VF</t>
  </si>
  <si>
    <t>D27VF1</t>
  </si>
  <si>
    <t>D29</t>
  </si>
  <si>
    <t>D29B</t>
  </si>
  <si>
    <t>D29B1</t>
  </si>
  <si>
    <t>D29B2</t>
  </si>
  <si>
    <t>D29B3</t>
  </si>
  <si>
    <t>D29B4</t>
  </si>
  <si>
    <t>D29C</t>
  </si>
  <si>
    <t>D29D</t>
  </si>
  <si>
    <t>D29E</t>
  </si>
  <si>
    <t>D29I</t>
  </si>
  <si>
    <t>D29JP</t>
  </si>
  <si>
    <t>D29JP1</t>
  </si>
  <si>
    <t>D29L</t>
  </si>
  <si>
    <t>D29M</t>
  </si>
  <si>
    <t>D29O</t>
  </si>
  <si>
    <t>D29VF</t>
  </si>
  <si>
    <t>D29VF1</t>
  </si>
  <si>
    <t>D31</t>
  </si>
  <si>
    <t>D31B</t>
  </si>
  <si>
    <t>D31B1</t>
  </si>
  <si>
    <t>D31B2</t>
  </si>
  <si>
    <t>D31B3</t>
  </si>
  <si>
    <t>D31B4</t>
  </si>
  <si>
    <t>D31C</t>
  </si>
  <si>
    <t>D31D</t>
  </si>
  <si>
    <t>D31E</t>
  </si>
  <si>
    <t>D31E1</t>
  </si>
  <si>
    <t>ESCUELA RAFAEL NÚÑEZ</t>
  </si>
  <si>
    <t>D31E10</t>
  </si>
  <si>
    <t>ESCUELA RAFAEL NÚÑEZ - POLICÍA FISCAL Y ADUANERA</t>
  </si>
  <si>
    <t>D31E11</t>
  </si>
  <si>
    <t>ESCUELA RAFAEL NÚÑEZ - JUSTICIA Y PAZ DIPRO</t>
  </si>
  <si>
    <t>D31E12</t>
  </si>
  <si>
    <t>ESCUELA RAFAEL NÚÑEZ - JUSTICIA Y PAZ DICAR</t>
  </si>
  <si>
    <t>D31E13</t>
  </si>
  <si>
    <t>ESCUELA RAFAEL NÚÑEZ - SECCIONAL TELEMÁTICA</t>
  </si>
  <si>
    <t>D31E14</t>
  </si>
  <si>
    <t>ESCUELA RAFAEL NÚÑEZ - DIRECCIÓN DE CARABINEROS</t>
  </si>
  <si>
    <t>D31E15</t>
  </si>
  <si>
    <t>ESCUELA RAFAEL NÚÑEZ - DIRECCIÓN ANTINARCÓTICOS</t>
  </si>
  <si>
    <t>D31E2</t>
  </si>
  <si>
    <t>ESCUELA RAFAEL NÚÑEZ - BIENESTAR SOCIAL</t>
  </si>
  <si>
    <t>D31E3</t>
  </si>
  <si>
    <t>ESCUELA RAFAEL NÚÑEZ - BIESO EDUCACIÓN</t>
  </si>
  <si>
    <t>D31E4</t>
  </si>
  <si>
    <t>ESCUELA RAFAEL NÚÑEZ - BIESO RECREACIÓN</t>
  </si>
  <si>
    <t>D31E5</t>
  </si>
  <si>
    <t>ESCUELA RAFAEL NÚÑEZ - BIESO VIVIENDA FISCAL</t>
  </si>
  <si>
    <t>D31E6</t>
  </si>
  <si>
    <t>ESCUELA RAFAEL NÚÑEZ - BIESO ASISTENCIA SOCIAL</t>
  </si>
  <si>
    <t>D31E7</t>
  </si>
  <si>
    <t>ESCUELA RAFAEL NÚÑEZ - POLICÍA DE CARRETERAS</t>
  </si>
  <si>
    <t>D31E8</t>
  </si>
  <si>
    <t>ESCUELA RAFAEL NÚÑEZ - DIRECCIÓN DE INCORPORACIÓN</t>
  </si>
  <si>
    <t>D31E9</t>
  </si>
  <si>
    <t>ESCUELA RAFAEL NÚÑEZ - DIRECCIÓN DE PROTECCIÓN</t>
  </si>
  <si>
    <t>D31I</t>
  </si>
  <si>
    <t>D31JP</t>
  </si>
  <si>
    <t>D31JP1</t>
  </si>
  <si>
    <t>D31L</t>
  </si>
  <si>
    <t>D31M</t>
  </si>
  <si>
    <t>D31O</t>
  </si>
  <si>
    <t>D31VF</t>
  </si>
  <si>
    <t>D31VF1</t>
  </si>
  <si>
    <t>D31VF2</t>
  </si>
  <si>
    <t>ESRAN VIGENCIA FUTURA</t>
  </si>
  <si>
    <t>D33</t>
  </si>
  <si>
    <t>D33B</t>
  </si>
  <si>
    <t>BENESTAR SOCIAL</t>
  </si>
  <si>
    <t>D33B1</t>
  </si>
  <si>
    <t>D33B2</t>
  </si>
  <si>
    <t>D33B3</t>
  </si>
  <si>
    <t>D33B4</t>
  </si>
  <si>
    <t>D33C</t>
  </si>
  <si>
    <t>D33D</t>
  </si>
  <si>
    <t>D33E</t>
  </si>
  <si>
    <t>D33I</t>
  </si>
  <si>
    <t>D33JP</t>
  </si>
  <si>
    <t>D33JP1</t>
  </si>
  <si>
    <t>D33L</t>
  </si>
  <si>
    <t>D33M</t>
  </si>
  <si>
    <t>D33O</t>
  </si>
  <si>
    <t>D33VF</t>
  </si>
  <si>
    <t>D33VF1</t>
  </si>
  <si>
    <t>D4</t>
  </si>
  <si>
    <t>D4B</t>
  </si>
  <si>
    <t>D4B1</t>
  </si>
  <si>
    <t>D4B2</t>
  </si>
  <si>
    <t>D4B3</t>
  </si>
  <si>
    <t>D4B4</t>
  </si>
  <si>
    <t>D4C</t>
  </si>
  <si>
    <t>D4D</t>
  </si>
  <si>
    <t>D4E</t>
  </si>
  <si>
    <t>D4I</t>
  </si>
  <si>
    <t>D4JP</t>
  </si>
  <si>
    <t>D4JP1</t>
  </si>
  <si>
    <t>D4L</t>
  </si>
  <si>
    <t>D4M</t>
  </si>
  <si>
    <t>D4O</t>
  </si>
  <si>
    <t>D4VF</t>
  </si>
  <si>
    <t>D4VF1</t>
  </si>
  <si>
    <t>D5</t>
  </si>
  <si>
    <t>D5B</t>
  </si>
  <si>
    <t>D5B1</t>
  </si>
  <si>
    <t>D5B2</t>
  </si>
  <si>
    <t>D5B3</t>
  </si>
  <si>
    <t>D5B4</t>
  </si>
  <si>
    <t>D5C</t>
  </si>
  <si>
    <t>D5D</t>
  </si>
  <si>
    <t>D5E</t>
  </si>
  <si>
    <t>D5I</t>
  </si>
  <si>
    <t>D5J</t>
  </si>
  <si>
    <t>D5JP</t>
  </si>
  <si>
    <t>D5L</t>
  </si>
  <si>
    <t>D5M</t>
  </si>
  <si>
    <t>D5N</t>
  </si>
  <si>
    <t>CENTRO DE INSTRUCCION LETICIA</t>
  </si>
  <si>
    <t>D5NVF</t>
  </si>
  <si>
    <t>CENTRO DE INSTRUCCION LETICIA - VIGENCIA FUTURA</t>
  </si>
  <si>
    <t>D5VF</t>
  </si>
  <si>
    <t>D7</t>
  </si>
  <si>
    <t>D7B</t>
  </si>
  <si>
    <t>D7B1</t>
  </si>
  <si>
    <t>D7B2</t>
  </si>
  <si>
    <t>D7B3</t>
  </si>
  <si>
    <t>D7B4</t>
  </si>
  <si>
    <t>D7C</t>
  </si>
  <si>
    <t>D7D</t>
  </si>
  <si>
    <t>D7E</t>
  </si>
  <si>
    <t>D7I</t>
  </si>
  <si>
    <t>D7JP</t>
  </si>
  <si>
    <t>D7JP1</t>
  </si>
  <si>
    <t>D7L</t>
  </si>
  <si>
    <t>D7M</t>
  </si>
  <si>
    <t>D7O</t>
  </si>
  <si>
    <t>D7VF</t>
  </si>
  <si>
    <t>D7VF1</t>
  </si>
  <si>
    <t>E1</t>
  </si>
  <si>
    <t>ESCUELA GENERAL SANTANDER</t>
  </si>
  <si>
    <t>E1A</t>
  </si>
  <si>
    <t>DIRECCION NACIONAL DE ESCUELAS</t>
  </si>
  <si>
    <t>E1B</t>
  </si>
  <si>
    <t>ESCUELA DE TELEMATICA</t>
  </si>
  <si>
    <t>E1B1</t>
  </si>
  <si>
    <t>E1B2</t>
  </si>
  <si>
    <t>E1B3</t>
  </si>
  <si>
    <t>E1B4</t>
  </si>
  <si>
    <t>E1C</t>
  </si>
  <si>
    <t>E1D</t>
  </si>
  <si>
    <t>E1L</t>
  </si>
  <si>
    <t>E1M</t>
  </si>
  <si>
    <t>E1VF</t>
  </si>
  <si>
    <t>VIGENCIA FUTURA</t>
  </si>
  <si>
    <t>E1VF1</t>
  </si>
  <si>
    <t>ESCUELA GENERAL SANTANDER -  VIGENCIA FUTURA</t>
  </si>
  <si>
    <t>E10</t>
  </si>
  <si>
    <t>ESCUELA ALFONSO LOPEZ PUMAREJO</t>
  </si>
  <si>
    <t>E10B</t>
  </si>
  <si>
    <t>E10B1</t>
  </si>
  <si>
    <t>E10B2</t>
  </si>
  <si>
    <t>E10B3</t>
  </si>
  <si>
    <t>E10B4</t>
  </si>
  <si>
    <t>E10C</t>
  </si>
  <si>
    <t>E10L</t>
  </si>
  <si>
    <t>E10M</t>
  </si>
  <si>
    <t>E10N</t>
  </si>
  <si>
    <t>E10O</t>
  </si>
  <si>
    <t>E10U</t>
  </si>
  <si>
    <t>ESGAC</t>
  </si>
  <si>
    <t>E10UVF</t>
  </si>
  <si>
    <t>ESGAC -  VIGENCIA FUTURA</t>
  </si>
  <si>
    <t>E10VF</t>
  </si>
  <si>
    <t>E13</t>
  </si>
  <si>
    <t>ESCUELA PROVINCIA DE SUMAPAZ</t>
  </si>
  <si>
    <t>E13B</t>
  </si>
  <si>
    <t>E13B1</t>
  </si>
  <si>
    <t>E13B2</t>
  </si>
  <si>
    <t>E13B3</t>
  </si>
  <si>
    <t>E13B4</t>
  </si>
  <si>
    <t>E13C</t>
  </si>
  <si>
    <t>E13L</t>
  </si>
  <si>
    <t>E13M</t>
  </si>
  <si>
    <t>E13VF</t>
  </si>
  <si>
    <t>E13VF1</t>
  </si>
  <si>
    <t>ESCUELA PROVINCIA DE SUMAPAZ - VIGENCIA FUTURA</t>
  </si>
  <si>
    <t>E14</t>
  </si>
  <si>
    <t>ESCUELA RAFAEL NUÑEZ</t>
  </si>
  <si>
    <t>E14B</t>
  </si>
  <si>
    <t>E14B1</t>
  </si>
  <si>
    <t>E14B2</t>
  </si>
  <si>
    <t>E14B3</t>
  </si>
  <si>
    <t>E14B4</t>
  </si>
  <si>
    <t>E14C</t>
  </si>
  <si>
    <t>E14L</t>
  </si>
  <si>
    <t>E14M</t>
  </si>
  <si>
    <t>E14VF</t>
  </si>
  <si>
    <t>E14VF1</t>
  </si>
  <si>
    <t>ESCUELA RAFAEL NUÑEZ - VIGENCIA FUTURA</t>
  </si>
  <si>
    <t>E15</t>
  </si>
  <si>
    <t>ESCUELA RAFAEL REYES</t>
  </si>
  <si>
    <t>E15B</t>
  </si>
  <si>
    <t>E15B1</t>
  </si>
  <si>
    <t>E15B2</t>
  </si>
  <si>
    <t>E15B3</t>
  </si>
  <si>
    <t>E15B4</t>
  </si>
  <si>
    <t>E15C</t>
  </si>
  <si>
    <t>E15L</t>
  </si>
  <si>
    <t>E15M</t>
  </si>
  <si>
    <t>E15VF</t>
  </si>
  <si>
    <t>E15VF1</t>
  </si>
  <si>
    <t>ESCUELA RAFAEL REYES- VIGENCIA FUTURA</t>
  </si>
  <si>
    <t>E16</t>
  </si>
  <si>
    <t>ESCUELA SIMON BOLIVAR</t>
  </si>
  <si>
    <t>E16B</t>
  </si>
  <si>
    <t>E16B1</t>
  </si>
  <si>
    <t>E16B2</t>
  </si>
  <si>
    <t>E16B3</t>
  </si>
  <si>
    <t>E16B4</t>
  </si>
  <si>
    <t>E16C</t>
  </si>
  <si>
    <t>E16D</t>
  </si>
  <si>
    <t>E16L</t>
  </si>
  <si>
    <t>E16M</t>
  </si>
  <si>
    <t>E16VF</t>
  </si>
  <si>
    <t>E16VF1</t>
  </si>
  <si>
    <t>ESCUELA SIMON BOLIVAR- VIGENCIA FUTURA</t>
  </si>
  <si>
    <t>E17</t>
  </si>
  <si>
    <t>ESCUELA DE AVIACION</t>
  </si>
  <si>
    <t>E17B</t>
  </si>
  <si>
    <t>E17B1</t>
  </si>
  <si>
    <t>E17B2</t>
  </si>
  <si>
    <t>E17B3</t>
  </si>
  <si>
    <t>E17B4</t>
  </si>
  <si>
    <t>E17C</t>
  </si>
  <si>
    <t>E17L</t>
  </si>
  <si>
    <t>E17M</t>
  </si>
  <si>
    <t>E17O</t>
  </si>
  <si>
    <t>E17VF</t>
  </si>
  <si>
    <t>E17VF1</t>
  </si>
  <si>
    <t>ESCUELA DE AVIACION- VIGENCIA FUTURA</t>
  </si>
  <si>
    <t>E2</t>
  </si>
  <si>
    <t>ESCUELA SECCIONAL DE ESTUDIOS SUPERIORES</t>
  </si>
  <si>
    <t>E2B</t>
  </si>
  <si>
    <t>E2B1</t>
  </si>
  <si>
    <t>E2B2</t>
  </si>
  <si>
    <t>E2B3</t>
  </si>
  <si>
    <t>E2B4</t>
  </si>
  <si>
    <t>E2C</t>
  </si>
  <si>
    <t>E2CI</t>
  </si>
  <si>
    <t>OFICINA DE CONTROL INTERNO</t>
  </si>
  <si>
    <t>E2D</t>
  </si>
  <si>
    <t>SUBDIRECCION GENERAL</t>
  </si>
  <si>
    <t>E2DG</t>
  </si>
  <si>
    <t>DESPACHO DIRECCION GENERAL</t>
  </si>
  <si>
    <t>E2E</t>
  </si>
  <si>
    <t>OFICINA DE PLANEACION</t>
  </si>
  <si>
    <t>E2F</t>
  </si>
  <si>
    <t>OFICINA DE TELEMATICA</t>
  </si>
  <si>
    <t>E2G</t>
  </si>
  <si>
    <t>DIRECCION DE TALENTO HUMANO</t>
  </si>
  <si>
    <t>E2H</t>
  </si>
  <si>
    <t>ESCUELA DE EQUITACION</t>
  </si>
  <si>
    <t>E2L</t>
  </si>
  <si>
    <t>E2SG</t>
  </si>
  <si>
    <t>SECRETARIA GENERAL</t>
  </si>
  <si>
    <t>E2VF</t>
  </si>
  <si>
    <t>E2VF1</t>
  </si>
  <si>
    <t xml:space="preserve">ESCUELA SECCIONAL DE ESTUDIOS SUPERIORES - VIGENCIA FUTURA </t>
  </si>
  <si>
    <t>E3</t>
  </si>
  <si>
    <t>ESCUELA SECCIONAL GONZALO JIMENEZ DE QUESADA</t>
  </si>
  <si>
    <t>E3A</t>
  </si>
  <si>
    <t>COPES</t>
  </si>
  <si>
    <t>E3AVF</t>
  </si>
  <si>
    <t xml:space="preserve">COPES -VIGENCIA FUTURA </t>
  </si>
  <si>
    <t>E3B</t>
  </si>
  <si>
    <t>E3B1</t>
  </si>
  <si>
    <t>E3B2</t>
  </si>
  <si>
    <t>E3B3</t>
  </si>
  <si>
    <t>E3B4</t>
  </si>
  <si>
    <t>E3C</t>
  </si>
  <si>
    <t>E3D</t>
  </si>
  <si>
    <t>ESANT</t>
  </si>
  <si>
    <t>E3DVF</t>
  </si>
  <si>
    <t xml:space="preserve">ESANT -VIGENCIA FUTURA </t>
  </si>
  <si>
    <t>E3L</t>
  </si>
  <si>
    <t>E3M</t>
  </si>
  <si>
    <t>E3VF</t>
  </si>
  <si>
    <t>E4</t>
  </si>
  <si>
    <t>E4B</t>
  </si>
  <si>
    <t>E4B1</t>
  </si>
  <si>
    <t>E4B2</t>
  </si>
  <si>
    <t>E4B3</t>
  </si>
  <si>
    <t>E4B4</t>
  </si>
  <si>
    <t>E4L</t>
  </si>
  <si>
    <t>E4M</t>
  </si>
  <si>
    <t>E4P</t>
  </si>
  <si>
    <t>E4VF</t>
  </si>
  <si>
    <t>E4VF1</t>
  </si>
  <si>
    <t>E7</t>
  </si>
  <si>
    <t>ESCUELA ANTONIO NARINO</t>
  </si>
  <si>
    <t>E7B</t>
  </si>
  <si>
    <t>E7B1</t>
  </si>
  <si>
    <t>E7B2</t>
  </si>
  <si>
    <t>E7B3</t>
  </si>
  <si>
    <t>E7B4</t>
  </si>
  <si>
    <t>E7C</t>
  </si>
  <si>
    <t>E7D</t>
  </si>
  <si>
    <t>CIWAY</t>
  </si>
  <si>
    <t>E7DVF</t>
  </si>
  <si>
    <t>CIWAY  - VIGENCIA FUTURA</t>
  </si>
  <si>
    <t>E7L</t>
  </si>
  <si>
    <t>E7M</t>
  </si>
  <si>
    <t>E7VF</t>
  </si>
  <si>
    <t>E9</t>
  </si>
  <si>
    <t>ESCUELA DE CARABINEROS DE LA PROVINCIA DE VELEZ</t>
  </si>
  <si>
    <t>E9B</t>
  </si>
  <si>
    <t>E9B1</t>
  </si>
  <si>
    <t>E9B2</t>
  </si>
  <si>
    <t>E9B3</t>
  </si>
  <si>
    <t>E9B4</t>
  </si>
  <si>
    <t>E9C</t>
  </si>
  <si>
    <t>E9L</t>
  </si>
  <si>
    <t>E9M</t>
  </si>
  <si>
    <t>E9VF</t>
  </si>
  <si>
    <t>E9VF1</t>
  </si>
  <si>
    <t>ESCUELA DE CARABINEROS DE LA PROVINCIA DE VELEZ -  VIGENCIA FUTURA</t>
  </si>
  <si>
    <t>G33</t>
  </si>
  <si>
    <t>DESAP GASTOS RESERVADOS</t>
  </si>
  <si>
    <t>GR</t>
  </si>
  <si>
    <t>GASTOS RESERVADOS</t>
  </si>
  <si>
    <t>GR1</t>
  </si>
  <si>
    <t>DIJIN GASTOS RESERVADOS</t>
  </si>
  <si>
    <t>GR10</t>
  </si>
  <si>
    <t>DEBOL GASTOS RESERVADOS</t>
  </si>
  <si>
    <t>GR11</t>
  </si>
  <si>
    <t>DEBOY GASTOS RESERVADOS</t>
  </si>
  <si>
    <t>GR12</t>
  </si>
  <si>
    <t>DECAL GASTOS RESERVADOS</t>
  </si>
  <si>
    <t>GR13</t>
  </si>
  <si>
    <t>DECAS GASTOS RESERVADOS</t>
  </si>
  <si>
    <t>GR15</t>
  </si>
  <si>
    <t>DECAU GASTOS RESERVADOS</t>
  </si>
  <si>
    <t>GR16</t>
  </si>
  <si>
    <t>DECES GASTOS RESERVADOS</t>
  </si>
  <si>
    <t>GR17</t>
  </si>
  <si>
    <t>DECOR GASTOS RESERVADOS</t>
  </si>
  <si>
    <t>GR18</t>
  </si>
  <si>
    <t>DECUN GASTOS RESERVADOS</t>
  </si>
  <si>
    <t>GR19</t>
  </si>
  <si>
    <t>DECHO GASTOS RESERVADOS</t>
  </si>
  <si>
    <t>GR2</t>
  </si>
  <si>
    <t>DIPOL GASTOS RESERVADOS</t>
  </si>
  <si>
    <t>GR20</t>
  </si>
  <si>
    <t>DEGUA GASTOS RESERVADOS</t>
  </si>
  <si>
    <t>GR21</t>
  </si>
  <si>
    <t>DEGUN GASTOS RESERVADOS</t>
  </si>
  <si>
    <t>GR22</t>
  </si>
  <si>
    <t>DEGUV GASTOS RESERVADOS</t>
  </si>
  <si>
    <t>GR23</t>
  </si>
  <si>
    <t>DEUIL GASTOS RESERVADOS</t>
  </si>
  <si>
    <t>GR24</t>
  </si>
  <si>
    <t>DEMAG GASROS RESERVADOS</t>
  </si>
  <si>
    <t>GR25</t>
  </si>
  <si>
    <t>DEMAM GASROS RESERVADOS</t>
  </si>
  <si>
    <t>GR26</t>
  </si>
  <si>
    <t>DEMET GASROS RESERVADOS</t>
  </si>
  <si>
    <t>GR27</t>
  </si>
  <si>
    <t>DENAR GASTOS RESERVADOS</t>
  </si>
  <si>
    <t>GR28</t>
  </si>
  <si>
    <t>DENOR GASTOS RESERVADOS</t>
  </si>
  <si>
    <t>GR29</t>
  </si>
  <si>
    <t>DEPUY GASTOS RESERVADOS</t>
  </si>
  <si>
    <t>GR3</t>
  </si>
  <si>
    <t>DIRAN GASTOS RESERVADOS</t>
  </si>
  <si>
    <t>GR30</t>
  </si>
  <si>
    <t>DEQUI GASTOS RESERVADOS</t>
  </si>
  <si>
    <t>GR31</t>
  </si>
  <si>
    <t>DESAN GASTOS RESERVADOS</t>
  </si>
  <si>
    <t>GR32</t>
  </si>
  <si>
    <t>DESUC GASTOS RESERVADOS</t>
  </si>
  <si>
    <t>GR34</t>
  </si>
  <si>
    <t>DETOL GASTOS RESERVADOS</t>
  </si>
  <si>
    <t>GR35</t>
  </si>
  <si>
    <t>DEURA GASTOS RESERVADOS</t>
  </si>
  <si>
    <t>GR36</t>
  </si>
  <si>
    <t>DEVAL GASTOS RESERVADOS</t>
  </si>
  <si>
    <t>GR37</t>
  </si>
  <si>
    <t>DEVIC GASTOS RESERVADOS</t>
  </si>
  <si>
    <t>GR38</t>
  </si>
  <si>
    <t>MEBOG GASTOS RESERVADOS</t>
  </si>
  <si>
    <t>GR39</t>
  </si>
  <si>
    <t>MEEVAL GASTOS RESERVADOS</t>
  </si>
  <si>
    <t>GR4</t>
  </si>
  <si>
    <t>DIASE GASTOS RESERVADOS</t>
  </si>
  <si>
    <t>GR40</t>
  </si>
  <si>
    <t>MECAL GASTOS RESERVADOS</t>
  </si>
  <si>
    <t>GR41</t>
  </si>
  <si>
    <t>MECAR GASTOS RESERVADOS</t>
  </si>
  <si>
    <t>GR42</t>
  </si>
  <si>
    <t>MEBUC GASTOS RESERVADOS</t>
  </si>
  <si>
    <t>GR43</t>
  </si>
  <si>
    <t>MEBAR GASTOS RESERVADOS</t>
  </si>
  <si>
    <t>GR44</t>
  </si>
  <si>
    <t>MECUC GASTOS RESERVADOS</t>
  </si>
  <si>
    <t>GR45</t>
  </si>
  <si>
    <t>DEARA  GASTOS RESERVADOS</t>
  </si>
  <si>
    <t>GR46</t>
  </si>
  <si>
    <t>DERIS  GASTOS RESERVADOS</t>
  </si>
  <si>
    <t>GR47</t>
  </si>
  <si>
    <t>COEBU  GASTOS RESERVADOS</t>
  </si>
  <si>
    <t>GR48</t>
  </si>
  <si>
    <t>DIBIE GASTOS RESERVADOS</t>
  </si>
  <si>
    <t>GR49</t>
  </si>
  <si>
    <t>DIPRO GASTOS RESERVADOS</t>
  </si>
  <si>
    <t>GR5</t>
  </si>
  <si>
    <t>DICAR GASTOS RESERVADOS</t>
  </si>
  <si>
    <t>GR50</t>
  </si>
  <si>
    <t>ESAGU GASTOS RESERVADOS</t>
  </si>
  <si>
    <t>GR51</t>
  </si>
  <si>
    <t>ESCAR GASTOS RESERVADOS</t>
  </si>
  <si>
    <t>GR52</t>
  </si>
  <si>
    <t>ESANA GASTOS RESERVADOS</t>
  </si>
  <si>
    <t>GR53</t>
  </si>
  <si>
    <t>ESCER GASTOS RESERVADOS</t>
  </si>
  <si>
    <t>GR54</t>
  </si>
  <si>
    <t>ESAVI GASTOS RESERVADOS</t>
  </si>
  <si>
    <t>GR55</t>
  </si>
  <si>
    <t>ESVEL GASTOS RESERVADOS</t>
  </si>
  <si>
    <t>GR56</t>
  </si>
  <si>
    <t>ESEVI GASTOS RESERVADOS</t>
  </si>
  <si>
    <t>GR57</t>
  </si>
  <si>
    <t>ESECU GASTOS RESERVADOS</t>
  </si>
  <si>
    <t>GR58</t>
  </si>
  <si>
    <t>ESGON GASTOS RESERVADOS</t>
  </si>
  <si>
    <t>GR59</t>
  </si>
  <si>
    <t>ESSUM GASTOS RESERVADOS</t>
  </si>
  <si>
    <t>GR6</t>
  </si>
  <si>
    <t>DITRA GASTOS RESERVADOS</t>
  </si>
  <si>
    <t>GR60</t>
  </si>
  <si>
    <t>ESRAN GASTOS RESERVADOS</t>
  </si>
  <si>
    <t>GR61</t>
  </si>
  <si>
    <t>ESREY GASTOS RESERVADOS</t>
  </si>
  <si>
    <t>GR62</t>
  </si>
  <si>
    <t>EGSAN GASTOS RESERVADOS</t>
  </si>
  <si>
    <t>GR63</t>
  </si>
  <si>
    <t>ESPOL GASTOS RESERVADOS</t>
  </si>
  <si>
    <t>GR64</t>
  </si>
  <si>
    <t>ESINC GASTOS RESERVADOS</t>
  </si>
  <si>
    <t>GR65</t>
  </si>
  <si>
    <t>ESJIM GASTOS RESERVADOS</t>
  </si>
  <si>
    <t>GR66</t>
  </si>
  <si>
    <t>ESBOL GASTOS RESERVADOS</t>
  </si>
  <si>
    <t>GR7</t>
  </si>
  <si>
    <t>DEAMA GASTOS RESERVADOS</t>
  </si>
  <si>
    <t>GR8</t>
  </si>
  <si>
    <t>DEANT GASTOS RESERVADOS</t>
  </si>
  <si>
    <t>GR9</t>
  </si>
  <si>
    <t>DEATA GASTOS RESERVADOS</t>
  </si>
  <si>
    <t>GRB1</t>
  </si>
  <si>
    <t>GRB2</t>
  </si>
  <si>
    <t>GRB3</t>
  </si>
  <si>
    <t>GRB4</t>
  </si>
  <si>
    <t>BIESO AISTENCIA SOCIAL</t>
  </si>
  <si>
    <t>GRG14</t>
  </si>
  <si>
    <t>DECAQ GASTOS RESERVADOS</t>
  </si>
  <si>
    <t>GRVF</t>
  </si>
  <si>
    <t>GRVF1</t>
  </si>
  <si>
    <t>GASTOS RESERVADOS - VIGENCIA FUTURA</t>
  </si>
  <si>
    <t>L1</t>
  </si>
  <si>
    <t>PONAL BIENESTAR SOCIAL</t>
  </si>
  <si>
    <t>L1A</t>
  </si>
  <si>
    <t>COLEGIO ELISA BORRERO DE PASTRANA</t>
  </si>
  <si>
    <t>L1AC</t>
  </si>
  <si>
    <t>ATENCION AL CIUDADANO</t>
  </si>
  <si>
    <t>L1ACI</t>
  </si>
  <si>
    <t>AREA DE CONTROL INTERNO</t>
  </si>
  <si>
    <t>L1ACI1</t>
  </si>
  <si>
    <t>ÁREA DE CONTROL INTERNO</t>
  </si>
  <si>
    <t>L1ADF</t>
  </si>
  <si>
    <t>AREA DE FAMILIA</t>
  </si>
  <si>
    <t>L1AJD</t>
  </si>
  <si>
    <t>ASUNTOS JURIDICOS Y DERECHO</t>
  </si>
  <si>
    <t>L1AS</t>
  </si>
  <si>
    <t>CENTRO VACACIONAL ASTURIAS</t>
  </si>
  <si>
    <t>L1AS1</t>
  </si>
  <si>
    <t>L1B</t>
  </si>
  <si>
    <t>L1B1</t>
  </si>
  <si>
    <t>L1B2</t>
  </si>
  <si>
    <t>L1B3</t>
  </si>
  <si>
    <t>L1B4</t>
  </si>
  <si>
    <t>L1C</t>
  </si>
  <si>
    <t>L1CE</t>
  </si>
  <si>
    <t>COMUNICACIONES ESTRATEGICAS</t>
  </si>
  <si>
    <t>L1CH</t>
  </si>
  <si>
    <t>CENTRO RECREATIVO CHOCO</t>
  </si>
  <si>
    <t>L1CH1</t>
  </si>
  <si>
    <t xml:space="preserve">CENTRO RECREATIVO CHOCO </t>
  </si>
  <si>
    <t>L1CI</t>
  </si>
  <si>
    <t>CENTRO VACACIONAL CIRCULO</t>
  </si>
  <si>
    <t>L1CI1</t>
  </si>
  <si>
    <t>L1CM</t>
  </si>
  <si>
    <t>unidad</t>
  </si>
  <si>
    <t>L1CN</t>
  </si>
  <si>
    <t>CENTRO VACACIONAL CENTENARIO</t>
  </si>
  <si>
    <t>L1CN1</t>
  </si>
  <si>
    <t>L1CP</t>
  </si>
  <si>
    <t>CENTRO  RECREATIVO CORRAL DE PIEDRA</t>
  </si>
  <si>
    <t>L1CP1</t>
  </si>
  <si>
    <t>CENTRO RECREATIVO CORRAL DE PIEDRA</t>
  </si>
  <si>
    <t>L1CR</t>
  </si>
  <si>
    <t>CENTRO VACACIONAL CRESPO</t>
  </si>
  <si>
    <t>L1CR1</t>
  </si>
  <si>
    <t>L1D</t>
  </si>
  <si>
    <t>L1D1</t>
  </si>
  <si>
    <t>DIRECCIÓN DE INCORPORACIÓN</t>
  </si>
  <si>
    <t>L1DIR</t>
  </si>
  <si>
    <t>DIRECCION GENERAL</t>
  </si>
  <si>
    <t>L1DIR1</t>
  </si>
  <si>
    <t>DIRECCIÓN GENERAL</t>
  </si>
  <si>
    <t>L1DIRAF</t>
  </si>
  <si>
    <t>DIRECCION ADMINISTRATIVA Y FINANCIERA</t>
  </si>
  <si>
    <t>L1DISEC</t>
  </si>
  <si>
    <t xml:space="preserve">DIRECCION DE SEGURIDAD CIUDADANA </t>
  </si>
  <si>
    <t>L1DISEC1</t>
  </si>
  <si>
    <t>DIRECCIÓN DE SEGURIDAD CIUDADANA</t>
  </si>
  <si>
    <t>L1DTH</t>
  </si>
  <si>
    <t>L1DTH1</t>
  </si>
  <si>
    <t>DIRECCIÓN DE TALENTO HUMANO</t>
  </si>
  <si>
    <t>L1E</t>
  </si>
  <si>
    <t>L1EC</t>
  </si>
  <si>
    <t>CENTRO VACACIONAL EJE CAFETERO</t>
  </si>
  <si>
    <t>L1EJ</t>
  </si>
  <si>
    <t>L1F</t>
  </si>
  <si>
    <t>HOGAR MADRE MARIA DE SAN LUIS BOGOTA</t>
  </si>
  <si>
    <t>L1FU</t>
  </si>
  <si>
    <t>CENTRO VACACIONAL FUSAGASUGA</t>
  </si>
  <si>
    <t>L1FU1</t>
  </si>
  <si>
    <t>L1G</t>
  </si>
  <si>
    <t>PROGRAMA AUXILIO MUTUO</t>
  </si>
  <si>
    <t>L1GAD</t>
  </si>
  <si>
    <t>GRUPO ADMINISTRATIVO</t>
  </si>
  <si>
    <t>L1GAD1</t>
  </si>
  <si>
    <t>L1GAF</t>
  </si>
  <si>
    <t>GRUPO AFILIACIONES</t>
  </si>
  <si>
    <t>L1GCL</t>
  </si>
  <si>
    <t>GRUPO CONTRATOS GRUPO LOGISTICO</t>
  </si>
  <si>
    <t>L1GD</t>
  </si>
  <si>
    <t>GESTION DOCUMENTAL</t>
  </si>
  <si>
    <t>L1GFI</t>
  </si>
  <si>
    <t>GRUPO FINANCIERO</t>
  </si>
  <si>
    <t>L1GIN</t>
  </si>
  <si>
    <t>GRUPO INFRAESTRUCTURA</t>
  </si>
  <si>
    <t>L1GTH</t>
  </si>
  <si>
    <t>GRUPO TALENTO HUMANO</t>
  </si>
  <si>
    <t>L1H</t>
  </si>
  <si>
    <t>PROGRAMA DE PRESTAMOS</t>
  </si>
  <si>
    <t>L1HO</t>
  </si>
  <si>
    <t>L1HOR</t>
  </si>
  <si>
    <t>L1HSB</t>
  </si>
  <si>
    <t>HOGAR MADRE MARIA DE SAN LUIS  BOGOTA</t>
  </si>
  <si>
    <t>L1HSC</t>
  </si>
  <si>
    <t>HOGAR MADRE MARIA DE SAN LUIS CALI</t>
  </si>
  <si>
    <t>L1HSC1</t>
  </si>
  <si>
    <t>L1HSM</t>
  </si>
  <si>
    <t>HOGAR MADRE MARIA  DE SAN LUIS MEDELLI</t>
  </si>
  <si>
    <t>L1HSM1</t>
  </si>
  <si>
    <t>HOGAR MADRE MARIA DE SAN LUIS MEDELLIN</t>
  </si>
  <si>
    <t>L1HSN</t>
  </si>
  <si>
    <t>HOGAR MADRE MARIA DE SAN LUIS NEIVA</t>
  </si>
  <si>
    <t>L1HSN1</t>
  </si>
  <si>
    <t>L1I</t>
  </si>
  <si>
    <t>GRUPO APOYO PSICOSOCIAL</t>
  </si>
  <si>
    <t>L1INSG</t>
  </si>
  <si>
    <t>INSPECCION GENERAL</t>
  </si>
  <si>
    <t>L1INSG1</t>
  </si>
  <si>
    <t>INSPECCIÓN GENERAL</t>
  </si>
  <si>
    <t>L1J</t>
  </si>
  <si>
    <t>GRUPO DE VIVIENDA FISCAL</t>
  </si>
  <si>
    <t>L1K</t>
  </si>
  <si>
    <t>CENTRO VACACIONAL MELGAR</t>
  </si>
  <si>
    <t>L1L</t>
  </si>
  <si>
    <t>TELEMATICA</t>
  </si>
  <si>
    <t>L1M</t>
  </si>
  <si>
    <t>L1MAU</t>
  </si>
  <si>
    <t>MAUSOLEO</t>
  </si>
  <si>
    <t>L1MG</t>
  </si>
  <si>
    <t>CENTRO VACACIONAL LA MAGDALENA</t>
  </si>
  <si>
    <t>L1N</t>
  </si>
  <si>
    <t>CENTRO VACACIONAL HONDA</t>
  </si>
  <si>
    <t>L1NE</t>
  </si>
  <si>
    <t>CENTRO VACACIONAL NEMOCON</t>
  </si>
  <si>
    <t>L1NEI</t>
  </si>
  <si>
    <t>CENTRO RECREATIVO NEIVA</t>
  </si>
  <si>
    <t>L1NEI1</t>
  </si>
  <si>
    <t>L1O</t>
  </si>
  <si>
    <t>GRUPO DE RECREACION DEPORTE, CULTURA Y TURISMO</t>
  </si>
  <si>
    <t>L1OC</t>
  </si>
  <si>
    <t>CENTRO VACACIONAL OCCIDENTE</t>
  </si>
  <si>
    <t>L1OC1</t>
  </si>
  <si>
    <t>L1OCE</t>
  </si>
  <si>
    <t>OFICINA DE COMUNICACIONES ESTRATEGICAS</t>
  </si>
  <si>
    <t>L1OCE1</t>
  </si>
  <si>
    <t>OFICINA DE COMUNICACIONES ESTRATÉGICAS</t>
  </si>
  <si>
    <t>L1ODF</t>
  </si>
  <si>
    <t>OBSERVATORIO DE LA FAMILIA</t>
  </si>
  <si>
    <t>L1OFPLA</t>
  </si>
  <si>
    <t>L1OFPLA1</t>
  </si>
  <si>
    <t>OFICINA DE PLANEACIÓN</t>
  </si>
  <si>
    <t>L1OTE</t>
  </si>
  <si>
    <t>OFICINA DE TELEMÁTICA</t>
  </si>
  <si>
    <t>L1P</t>
  </si>
  <si>
    <t xml:space="preserve">DIRECCION ADMINISTRATIVA Y  FINANCIERA </t>
  </si>
  <si>
    <t>L1P1</t>
  </si>
  <si>
    <t>AREA ADMINISTRATIVA</t>
  </si>
  <si>
    <t>L1PA</t>
  </si>
  <si>
    <t>L1PA1</t>
  </si>
  <si>
    <t>L1PI</t>
  </si>
  <si>
    <t>CENTRO VACACIONAL PICALEÑA</t>
  </si>
  <si>
    <t>L1PI1</t>
  </si>
  <si>
    <t>L1PLA</t>
  </si>
  <si>
    <t>PLANEACION</t>
  </si>
  <si>
    <t>L1Q</t>
  </si>
  <si>
    <t>LAVANDERIA</t>
  </si>
  <si>
    <t>L1R</t>
  </si>
  <si>
    <t>COLEGIO NUESTRA SEÑORA DE FATIMA BOGOTA</t>
  </si>
  <si>
    <t>L1R1</t>
  </si>
  <si>
    <t>COLEGIO NUESTRA SEÑORA DE FATIMA IBAGUE</t>
  </si>
  <si>
    <t>L1R10</t>
  </si>
  <si>
    <t>COLEGIO NUESTRA SEÑORA DE FATIMA CUCUTA</t>
  </si>
  <si>
    <t>L1R11</t>
  </si>
  <si>
    <t>COLEGIO NUESTRA SEÑORA DE FATIMA VALLEDUPAR</t>
  </si>
  <si>
    <t>L1R12</t>
  </si>
  <si>
    <t>COLEGIO NUESTRA SEÑORA DE FATIMA SANTA MARTA</t>
  </si>
  <si>
    <t>L1R13</t>
  </si>
  <si>
    <t>COLEGIO NUESTRA SEÑORA DE FATIMA SOLEDAD</t>
  </si>
  <si>
    <t>L1R14</t>
  </si>
  <si>
    <t>COLEGIO NUESTRA SEÑORA DE FATIMA CARTAGENA</t>
  </si>
  <si>
    <t>L1R15</t>
  </si>
  <si>
    <t>COLEGIO NUESTRA SEÑORA DE FATIMA SINCELEJO</t>
  </si>
  <si>
    <t>L1R16</t>
  </si>
  <si>
    <t>COLEGIO NUESTRA SEÑORA DE FATIMA MONTERIA</t>
  </si>
  <si>
    <t>L1R2</t>
  </si>
  <si>
    <t>COLEGIO NUESTRA SEÑORA DE FATIMA MANIZALES</t>
  </si>
  <si>
    <t>L1R3</t>
  </si>
  <si>
    <t>COLEGIO NUESTRA SEÑORA DE FATIMA PEREIRA</t>
  </si>
  <si>
    <t>L1R4</t>
  </si>
  <si>
    <t>COLEGIO NUESTRA SEÑORA DE FATIMA ARMENIA</t>
  </si>
  <si>
    <t>L1R5</t>
  </si>
  <si>
    <t>COLEGIO NUESTRA SEÑORA DE FATIMA CALI</t>
  </si>
  <si>
    <t>L1R6</t>
  </si>
  <si>
    <t>COLEGIO NUESTRA SEÑORA DE FATIMA POPAYAN</t>
  </si>
  <si>
    <t>L1R7</t>
  </si>
  <si>
    <t>COLEGIO NUESTRA SEÑORA DE FATIMA VILLAVICENCIO</t>
  </si>
  <si>
    <t>L1R8</t>
  </si>
  <si>
    <t>COLEGIO NUESTRA SEÑORA DE FATIMA TUNJA</t>
  </si>
  <si>
    <t>L1R9</t>
  </si>
  <si>
    <t>COLEGIO NUESTRA SEÑORA DE FATIMA BUCARAMANGA</t>
  </si>
  <si>
    <t>L1RA</t>
  </si>
  <si>
    <t xml:space="preserve">COLEGIO NUESTRA SEÑORA DE FATIMA ARMENIA </t>
  </si>
  <si>
    <t>L1RB</t>
  </si>
  <si>
    <t xml:space="preserve">COLEGIO NUESTRA SEÑORA DE FATIMA BUCARAMANGA </t>
  </si>
  <si>
    <t>L1RC</t>
  </si>
  <si>
    <t>L1RCA</t>
  </si>
  <si>
    <t>L1RCU</t>
  </si>
  <si>
    <t>L1RI</t>
  </si>
  <si>
    <t>L1RM</t>
  </si>
  <si>
    <t xml:space="preserve">COLEGIO NUESTRA SEÑORA DE FATIMA MANIZALES </t>
  </si>
  <si>
    <t>L1RMO</t>
  </si>
  <si>
    <t>L1RP</t>
  </si>
  <si>
    <t>L1RPO</t>
  </si>
  <si>
    <t>L1RSI</t>
  </si>
  <si>
    <t>L1RSM</t>
  </si>
  <si>
    <t>L1RSO</t>
  </si>
  <si>
    <t>L1RT</t>
  </si>
  <si>
    <t>L1RV</t>
  </si>
  <si>
    <t>L1RVA</t>
  </si>
  <si>
    <t>L1S</t>
  </si>
  <si>
    <t>GRUPO DE EDUCACION</t>
  </si>
  <si>
    <t>L1S1</t>
  </si>
  <si>
    <t>GRUPO EDUCACION</t>
  </si>
  <si>
    <t>L1SA</t>
  </si>
  <si>
    <t>COLEGIO SAN MIGUEL ARCANGEL</t>
  </si>
  <si>
    <t>L1SA1</t>
  </si>
  <si>
    <t>L1SAN</t>
  </si>
  <si>
    <t xml:space="preserve">CENTRO VACACIONAL SAN ANDRES </t>
  </si>
  <si>
    <t>L1SAN1</t>
  </si>
  <si>
    <t>CENTRO VACACIONAL SAN ANDRES</t>
  </si>
  <si>
    <t>L1SD</t>
  </si>
  <si>
    <t>COLEGIO SANTO DOMINGO DE GUZMAN</t>
  </si>
  <si>
    <t>L1SD1</t>
  </si>
  <si>
    <t>COLEGIO SANTO DOMINGO DE GUSZMAN</t>
  </si>
  <si>
    <t>L1SGE</t>
  </si>
  <si>
    <t>L1SGE1</t>
  </si>
  <si>
    <t>SECRETARÍA GENERAL</t>
  </si>
  <si>
    <t>L1SI</t>
  </si>
  <si>
    <t>CENTRO RECREATIVO SINCELEJO</t>
  </si>
  <si>
    <t>L1SI1</t>
  </si>
  <si>
    <t>L1SLA</t>
  </si>
  <si>
    <t>COLEGIO NUESTRA SEÑORA DE LAS LAJAS</t>
  </si>
  <si>
    <t>L1SLA1</t>
  </si>
  <si>
    <t>L1SP</t>
  </si>
  <si>
    <t>SECRETARIA PRIVADA</t>
  </si>
  <si>
    <t>L1SP1</t>
  </si>
  <si>
    <t>L1SUBG</t>
  </si>
  <si>
    <t>L1SUBG1</t>
  </si>
  <si>
    <t>SUBDIRECCIÓN GENERAL</t>
  </si>
  <si>
    <t>L1T</t>
  </si>
  <si>
    <t>CENTRO RELIGIOSO</t>
  </si>
  <si>
    <t>L1TO</t>
  </si>
  <si>
    <t>L1TO1</t>
  </si>
  <si>
    <t>L1TU</t>
  </si>
  <si>
    <t>CENTRO VACACIONAL TULUA</t>
  </si>
  <si>
    <t>L1TU1</t>
  </si>
  <si>
    <t>L1U</t>
  </si>
  <si>
    <t>L1V</t>
  </si>
  <si>
    <t>CENTRO VACACIONAL ANAPOIMA</t>
  </si>
  <si>
    <t>L1VF</t>
  </si>
  <si>
    <t>L1VF1</t>
  </si>
  <si>
    <t xml:space="preserve">PONAL BIENESTAR SOCIAL VIGENCIA FUTURA </t>
  </si>
  <si>
    <t>L1VIL</t>
  </si>
  <si>
    <t xml:space="preserve">CENTRO VACACIONAL VILLAVICENCIO </t>
  </si>
  <si>
    <t>L1VIL1</t>
  </si>
  <si>
    <t>L1Y</t>
  </si>
  <si>
    <t>L1Z</t>
  </si>
  <si>
    <t>L2</t>
  </si>
  <si>
    <t>DIRECCION DE INVESTIGACION CRIMINAL</t>
  </si>
  <si>
    <t>L2B</t>
  </si>
  <si>
    <t>L2B1</t>
  </si>
  <si>
    <t>L2B2</t>
  </si>
  <si>
    <t>L2B3</t>
  </si>
  <si>
    <t>L2B4</t>
  </si>
  <si>
    <t>L2C</t>
  </si>
  <si>
    <t>L2D</t>
  </si>
  <si>
    <t>L2JP</t>
  </si>
  <si>
    <t>JUSTICIA Y PAZ DIJIN</t>
  </si>
  <si>
    <t>L2JP1</t>
  </si>
  <si>
    <t>L2L</t>
  </si>
  <si>
    <t>L2M</t>
  </si>
  <si>
    <t>L2VF</t>
  </si>
  <si>
    <t>L2VF1</t>
  </si>
  <si>
    <t>DIRECCION DE INVESTIGACION CRIMINAL - VIGENCIA FUTURA</t>
  </si>
  <si>
    <t>L3</t>
  </si>
  <si>
    <t>L3B</t>
  </si>
  <si>
    <t>L3B1</t>
  </si>
  <si>
    <t>L3B2</t>
  </si>
  <si>
    <t>L3B3</t>
  </si>
  <si>
    <t>L3B4</t>
  </si>
  <si>
    <t>L3C</t>
  </si>
  <si>
    <t>L3D</t>
  </si>
  <si>
    <t>L3ESCIC</t>
  </si>
  <si>
    <t xml:space="preserve">ESCUELA DE INTELIGENCIA Y CONTRAINTELIGENCIA </t>
  </si>
  <si>
    <t>L3ESCICB5</t>
  </si>
  <si>
    <t xml:space="preserve">BIESO ESCUELA DE INTELIGENCIA Y CONTRAINTELIGENCIA </t>
  </si>
  <si>
    <t>L3ESCICVF</t>
  </si>
  <si>
    <t>ESCUELA DE INTELIGENCIA Y CONTRAINTELIGENCIA - VIGENCIA FUTURA</t>
  </si>
  <si>
    <t>L3L</t>
  </si>
  <si>
    <t>L3M</t>
  </si>
  <si>
    <t>L3VF</t>
  </si>
  <si>
    <t>L4</t>
  </si>
  <si>
    <t>DIRECCION DE ANTINARCOTICOS</t>
  </si>
  <si>
    <t>L4B</t>
  </si>
  <si>
    <t>L4B1</t>
  </si>
  <si>
    <t>L4B2</t>
  </si>
  <si>
    <t>L4B3</t>
  </si>
  <si>
    <t>L4B4</t>
  </si>
  <si>
    <t>L4C</t>
  </si>
  <si>
    <t>L4D</t>
  </si>
  <si>
    <t>L4E</t>
  </si>
  <si>
    <t>L4L</t>
  </si>
  <si>
    <t>L4M</t>
  </si>
  <si>
    <t>L4N</t>
  </si>
  <si>
    <t xml:space="preserve">NACIONALIZACION </t>
  </si>
  <si>
    <t>L4NVF</t>
  </si>
  <si>
    <t>NACIONALIZACION - VIGENCIA FUTURA</t>
  </si>
  <si>
    <t>L4VF</t>
  </si>
  <si>
    <t>L5</t>
  </si>
  <si>
    <t>DIRECCION ANTISECUESTRO Y EXTORSION</t>
  </si>
  <si>
    <t>L5A</t>
  </si>
  <si>
    <t>FONDELIBERTAD</t>
  </si>
  <si>
    <t>L5AVF</t>
  </si>
  <si>
    <t>FONDELIBERTAD - VIGENCIA FUTURA</t>
  </si>
  <si>
    <t>L5B</t>
  </si>
  <si>
    <t>L5B1</t>
  </si>
  <si>
    <t>L5B2</t>
  </si>
  <si>
    <t>L5B3</t>
  </si>
  <si>
    <t>L5B4</t>
  </si>
  <si>
    <t>BIESO ASITENCIA SOCIAL</t>
  </si>
  <si>
    <t>L5C</t>
  </si>
  <si>
    <t>L5D</t>
  </si>
  <si>
    <t>L5L</t>
  </si>
  <si>
    <t>L5M</t>
  </si>
  <si>
    <t>L5T</t>
  </si>
  <si>
    <t>L5VF</t>
  </si>
  <si>
    <t>L6</t>
  </si>
  <si>
    <t>DIRECCION DE TRANSITO Y TRANSPORTES</t>
  </si>
  <si>
    <t>L6B</t>
  </si>
  <si>
    <t>L6B1</t>
  </si>
  <si>
    <t>L6B2</t>
  </si>
  <si>
    <t>L6B3</t>
  </si>
  <si>
    <t>L6B4</t>
  </si>
  <si>
    <t>L6D</t>
  </si>
  <si>
    <t>L6E</t>
  </si>
  <si>
    <t>L6L</t>
  </si>
  <si>
    <t>L6M</t>
  </si>
  <si>
    <t>L6VF</t>
  </si>
  <si>
    <t>L6VF1</t>
  </si>
  <si>
    <t>DIRECCION DE TRANSITO Y TRANSPORTE - VIGENCIA FUTURA</t>
  </si>
  <si>
    <t>L7</t>
  </si>
  <si>
    <t>L7A</t>
  </si>
  <si>
    <t>POLFA</t>
  </si>
  <si>
    <t>L7AVF</t>
  </si>
  <si>
    <t>POLFA - VIGENVIA FUTURA</t>
  </si>
  <si>
    <t>L7B</t>
  </si>
  <si>
    <t>L7B1</t>
  </si>
  <si>
    <t>L7B2</t>
  </si>
  <si>
    <t>L7B3</t>
  </si>
  <si>
    <t>L7B4</t>
  </si>
  <si>
    <t>L7C</t>
  </si>
  <si>
    <t>L7D</t>
  </si>
  <si>
    <t>L7JP</t>
  </si>
  <si>
    <t>L7JP1</t>
  </si>
  <si>
    <t>L7JPVF</t>
  </si>
  <si>
    <t>JUSTICIA Y PAZ DIPRO - VIGENCIA FUTURA</t>
  </si>
  <si>
    <t>L7L</t>
  </si>
  <si>
    <t>L7M</t>
  </si>
  <si>
    <t>L7O</t>
  </si>
  <si>
    <t>L7VF</t>
  </si>
  <si>
    <t>L8</t>
  </si>
  <si>
    <t>L8B</t>
  </si>
  <si>
    <t>L8B1</t>
  </si>
  <si>
    <t>L8B2</t>
  </si>
  <si>
    <t>L8B3</t>
  </si>
  <si>
    <t>L8B4</t>
  </si>
  <si>
    <t>L8C</t>
  </si>
  <si>
    <t>L8D</t>
  </si>
  <si>
    <t>L8ESCEQ</t>
  </si>
  <si>
    <t xml:space="preserve">ESCUELA DE EQUITACION </t>
  </si>
  <si>
    <t>L8ESCEQVF</t>
  </si>
  <si>
    <t>ESCUELA DE EQUITACION - VIGENCIA FUTURA</t>
  </si>
  <si>
    <t>L8INSGE</t>
  </si>
  <si>
    <t>L8INSGEVF</t>
  </si>
  <si>
    <t>INSPECCION GENERAL - VIGENCIA FUTURA</t>
  </si>
  <si>
    <t>L8JP</t>
  </si>
  <si>
    <t>L8JP1</t>
  </si>
  <si>
    <t>L8JP1VF</t>
  </si>
  <si>
    <t>JUSTICIA Y PAZ DICAR - VIGENCIA FUTURA</t>
  </si>
  <si>
    <t>L8JP2</t>
  </si>
  <si>
    <t>L8JP3</t>
  </si>
  <si>
    <t>L8L</t>
  </si>
  <si>
    <t>L8M</t>
  </si>
  <si>
    <t>L8R</t>
  </si>
  <si>
    <t>UNIDAD NACIONAL DE RESTITUCION DE TIERRAS</t>
  </si>
  <si>
    <t>L8RVF</t>
  </si>
  <si>
    <t>UNIDAD NACIONAL DE RESTITUCION DE TIERRAS - VIGENCIA FUTURA</t>
  </si>
  <si>
    <t>L8UNIMIL</t>
  </si>
  <si>
    <t>UNIDAD NACIONAL DE MINERIA ILEGAL Y ANTITERRORISMO</t>
  </si>
  <si>
    <t>L8UNIMILVF</t>
  </si>
  <si>
    <t>UNIDAD NACIONAL CONTRA LA MINERIA ILEGAL -  VIGENCIA FUTURA</t>
  </si>
  <si>
    <t>L8VF</t>
  </si>
  <si>
    <t>L9</t>
  </si>
  <si>
    <t>L9A</t>
  </si>
  <si>
    <t>L9B</t>
  </si>
  <si>
    <t>L9B1</t>
  </si>
  <si>
    <t>L9B2</t>
  </si>
  <si>
    <t>L9B3</t>
  </si>
  <si>
    <t>L9B4</t>
  </si>
  <si>
    <t>L9C</t>
  </si>
  <si>
    <t>L9D</t>
  </si>
  <si>
    <t>L9E</t>
  </si>
  <si>
    <t>SECCIONAL DE TELEMATICA</t>
  </si>
  <si>
    <t>L9EVF</t>
  </si>
  <si>
    <t>SECCIONAL TELEMATICA - VIGENCIA FUTURA</t>
  </si>
  <si>
    <t>L9F</t>
  </si>
  <si>
    <t>L9G</t>
  </si>
  <si>
    <t>ESMEB</t>
  </si>
  <si>
    <t>L9GVF</t>
  </si>
  <si>
    <t>ESMEB - VIGENCIA FUTURA</t>
  </si>
  <si>
    <t>L9H</t>
  </si>
  <si>
    <t>ESPRO</t>
  </si>
  <si>
    <t>L9HVF</t>
  </si>
  <si>
    <t>ESPRO - VIGENCIA FUTURA</t>
  </si>
  <si>
    <t>L9I</t>
  </si>
  <si>
    <t>ESEVI</t>
  </si>
  <si>
    <t>L9J</t>
  </si>
  <si>
    <t>MUSEO HISTORICO</t>
  </si>
  <si>
    <t>L9JP</t>
  </si>
  <si>
    <t>JUSTICIA Y PAZ DINAE</t>
  </si>
  <si>
    <t>L9JVF</t>
  </si>
  <si>
    <t>MUSEO HISTORICO - VIGENCIA FUTURA</t>
  </si>
  <si>
    <t>L9K</t>
  </si>
  <si>
    <t>ESINC</t>
  </si>
  <si>
    <t>L9L</t>
  </si>
  <si>
    <t>ESCIC</t>
  </si>
  <si>
    <t>L9M</t>
  </si>
  <si>
    <t>L9N</t>
  </si>
  <si>
    <t>ESCEQ</t>
  </si>
  <si>
    <t>L9VF</t>
  </si>
  <si>
    <t>M1</t>
  </si>
  <si>
    <t>METROPOLITANA DE BOGOTA</t>
  </si>
  <si>
    <t>M1B</t>
  </si>
  <si>
    <t>M1B1</t>
  </si>
  <si>
    <t>M1B2</t>
  </si>
  <si>
    <t>M1B3</t>
  </si>
  <si>
    <t>M1B4</t>
  </si>
  <si>
    <t>M1C</t>
  </si>
  <si>
    <t>M1D</t>
  </si>
  <si>
    <t>M1E</t>
  </si>
  <si>
    <t>M1I</t>
  </si>
  <si>
    <t>M1JP</t>
  </si>
  <si>
    <t>M1JP1</t>
  </si>
  <si>
    <t>M1L</t>
  </si>
  <si>
    <t>M1M</t>
  </si>
  <si>
    <t>M1N</t>
  </si>
  <si>
    <t>M1NVF</t>
  </si>
  <si>
    <t>ESCUADRON MOVIL ANTIDISTURBIOS - VIGENCIA FUTURA</t>
  </si>
  <si>
    <t>M1O</t>
  </si>
  <si>
    <t>M1P</t>
  </si>
  <si>
    <t>REGIONAL1</t>
  </si>
  <si>
    <t>M1Q</t>
  </si>
  <si>
    <t>FUERZA DE CONTROL URBANO</t>
  </si>
  <si>
    <t>M1R</t>
  </si>
  <si>
    <t>REGIONAL DE INTELIGENCIA</t>
  </si>
  <si>
    <t>M1VF</t>
  </si>
  <si>
    <t>16-01-01-M10</t>
  </si>
  <si>
    <t>METROPOLITANA DE IBAGUE</t>
  </si>
  <si>
    <t>M10B1</t>
  </si>
  <si>
    <t>M10B2</t>
  </si>
  <si>
    <t>M10B3</t>
  </si>
  <si>
    <t>M10B4</t>
  </si>
  <si>
    <t>M10D</t>
  </si>
  <si>
    <t>DEPARTAMENTO DE POLICÍA TOLIMA</t>
  </si>
  <si>
    <t>M10D1</t>
  </si>
  <si>
    <t>DETOL- BIENESTAR SOCIAL</t>
  </si>
  <si>
    <t>M10D10</t>
  </si>
  <si>
    <t>DETOL - JUSTICIA Y PAZ DIPRO</t>
  </si>
  <si>
    <t>M10D11</t>
  </si>
  <si>
    <t>DETOL- JUSTICIA Y PAZ DICAR</t>
  </si>
  <si>
    <t>M10D12</t>
  </si>
  <si>
    <t>DETOL - SECCIONAL TELEMÁTICA</t>
  </si>
  <si>
    <t>M10D13</t>
  </si>
  <si>
    <t>DETOL - DIRECCIÓN DE CARABINEROS</t>
  </si>
  <si>
    <t>M10D14</t>
  </si>
  <si>
    <t>DETOL - DIRECCIÓN ANTINARCÓTICOS</t>
  </si>
  <si>
    <t>M10D15</t>
  </si>
  <si>
    <t>DETOL- ESMAD</t>
  </si>
  <si>
    <t>M10D16</t>
  </si>
  <si>
    <t>DETOL - FUCUR</t>
  </si>
  <si>
    <t>M10D2</t>
  </si>
  <si>
    <t>DETOL - BIESO EDUCACIÓN</t>
  </si>
  <si>
    <t>M10D3</t>
  </si>
  <si>
    <t>DETOL - BIESO RECREACIÓN</t>
  </si>
  <si>
    <t>M10D4</t>
  </si>
  <si>
    <t>DETOL - BIESO VIVIENDA FISCAL</t>
  </si>
  <si>
    <t>M10D5</t>
  </si>
  <si>
    <t>DETOL - BIESO ASISTENCIA SOCIAL</t>
  </si>
  <si>
    <t>M10D6</t>
  </si>
  <si>
    <t>M10D7</t>
  </si>
  <si>
    <t>DETOL- DIRECCIÓN DE INCORPORACIÓN</t>
  </si>
  <si>
    <t>M10D8</t>
  </si>
  <si>
    <t>DETOL - DIRECCIÓN DE PROTECCIÓN</t>
  </si>
  <si>
    <t>M10D9</t>
  </si>
  <si>
    <t>DETOL - POLICÍA FISCAL Y ADUANERA</t>
  </si>
  <si>
    <t>M10E</t>
  </si>
  <si>
    <t>ESCUELA DE POLICÍA GABRIEL GONZALEZ</t>
  </si>
  <si>
    <t>M10E1</t>
  </si>
  <si>
    <t>ESGON - BIENESTAR SOCIAL</t>
  </si>
  <si>
    <t>M10E10</t>
  </si>
  <si>
    <t>ESCUELA NACIONAL DE OPERACIONES DE LA POLICÍA NACIONAL</t>
  </si>
  <si>
    <t>M10E11</t>
  </si>
  <si>
    <t>ESCUELA NACIONAL DE OPERACIONES DE LA POLICÍA NACIONAL - BIENESTAR SOCIAL</t>
  </si>
  <si>
    <t>M10E12</t>
  </si>
  <si>
    <t>ESCUELA NACIONAL DE OPERACIONES DE LA POLICÍA NACIONAL - BIESO EDUCACIÓN</t>
  </si>
  <si>
    <t>M10E13</t>
  </si>
  <si>
    <t>ESCUELA NACIONAL DE OPERACIONES DE LA POLICÍA NACIONAL - BIESO RECREACIÓN</t>
  </si>
  <si>
    <t>M10E14</t>
  </si>
  <si>
    <t>ESCUELA NACIONAL DE OPERACIONES DE LA POLICÍA NACIONAL - BIESO VIVIENDA FIS</t>
  </si>
  <si>
    <t>M10E15</t>
  </si>
  <si>
    <t>ESCUELA NACIONAL DE OPERACIONES DE LA POLICÍA NACIONAL - BIESO ASISTENCIA SOCIAL</t>
  </si>
  <si>
    <t>M10E16</t>
  </si>
  <si>
    <t>ESCUELA NACIONAL DE OPERACIONES DE LA POLICÍA NACIONAL - DIRECCIÓN DE INCORPORACIÓN</t>
  </si>
  <si>
    <t>M10E17</t>
  </si>
  <si>
    <t>ESCUELA NACIONAL DE OPERACIONES DE LA POLICÍA NACIONAL - SECCIONAL TELEMÁTICA</t>
  </si>
  <si>
    <t>M10E18</t>
  </si>
  <si>
    <t>ESCUELA NACIONAL DE OPERACIONES DE LA POLICÍA NACIONAL - DIRECCIÓN DE CARABINEROS</t>
  </si>
  <si>
    <t>M10E19</t>
  </si>
  <si>
    <t>ESCUELA NACIONAL DE OPERACIONES DE LA POLICÍA NACIONAL - DIRECCIÓN ANTINARCÓTICOS</t>
  </si>
  <si>
    <t>M10E2</t>
  </si>
  <si>
    <t>ESGON - BIESO EDUCACIÓN</t>
  </si>
  <si>
    <t>M10E3</t>
  </si>
  <si>
    <t>ESGON - BIESO RECREACIÓN</t>
  </si>
  <si>
    <t>M10E4</t>
  </si>
  <si>
    <t>ESGON - BIESO VIVIENDA FISCAL</t>
  </si>
  <si>
    <t>M10E5</t>
  </si>
  <si>
    <t>ESGON- BIESO ASISTENCIA SOCIAL</t>
  </si>
  <si>
    <t>M10E6</t>
  </si>
  <si>
    <t>ESGON- DIRECCIÓN DE INCORPORACIÓN</t>
  </si>
  <si>
    <t>M10E7</t>
  </si>
  <si>
    <t>ESGON - SECCIONAL TELEMÁTICA</t>
  </si>
  <si>
    <t>M10E8</t>
  </si>
  <si>
    <t>ESGON - DIRECCIÓN DE CARABINEROS</t>
  </si>
  <si>
    <t>M10E9</t>
  </si>
  <si>
    <t>ESGON - DIRECCIÓN ANTINARCÓTICOS</t>
  </si>
  <si>
    <t>M10JP</t>
  </si>
  <si>
    <t>M10JP1</t>
  </si>
  <si>
    <t>M10VF</t>
  </si>
  <si>
    <t>M10VF1</t>
  </si>
  <si>
    <t>METROPOLITANA DE IBAGUE - VIGENCIA FUTURA</t>
  </si>
  <si>
    <t>M10VF2</t>
  </si>
  <si>
    <t xml:space="preserve">DETOL -  VIGENCIA FUTURA </t>
  </si>
  <si>
    <t>M10VF3</t>
  </si>
  <si>
    <t xml:space="preserve">ESGON- VIGENCIA FUTURA </t>
  </si>
  <si>
    <t>M10VF4</t>
  </si>
  <si>
    <t xml:space="preserve">ESCUELA NACIONAL DE OPERACIONES DE LA POLICÍA NACIONAL- VIGENCIA FUTURA  </t>
  </si>
  <si>
    <t>16-01-01-M11</t>
  </si>
  <si>
    <t>M11</t>
  </si>
  <si>
    <t>M11B1</t>
  </si>
  <si>
    <t>BIENESTAR SOCIAL AREA DE EDUCACION COLEGIO NUESTRA SEÑORA DE FATIMA</t>
  </si>
  <si>
    <t>M11B2</t>
  </si>
  <si>
    <t>BIENESTAR SOCIAL AREA DE RECREACION  CENTRO VACACIONAL CENTENARIO</t>
  </si>
  <si>
    <t>M11B3</t>
  </si>
  <si>
    <t>BIENESTAR SOCIAL AREA DE VIVIENDA FISCAL</t>
  </si>
  <si>
    <t>M11B4</t>
  </si>
  <si>
    <t>BIENESTAR SOCIAL AREA DE ASISTENCIA SOCIAL</t>
  </si>
  <si>
    <t>M11C</t>
  </si>
  <si>
    <t>M11D</t>
  </si>
  <si>
    <t>M11D1</t>
  </si>
  <si>
    <t>DEMAG - BIENESTAR SOCIAL</t>
  </si>
  <si>
    <t>M11D10</t>
  </si>
  <si>
    <t>DEMAG - JUSTICIA Y PAZ DIPRO</t>
  </si>
  <si>
    <t>M11D11</t>
  </si>
  <si>
    <t>DEMAG - JUSTICIA Y PAZ DICAR</t>
  </si>
  <si>
    <t>M11D12</t>
  </si>
  <si>
    <t>DEMAG - SECCIONAL TELEMATICA</t>
  </si>
  <si>
    <t>M11D13</t>
  </si>
  <si>
    <t>DEMAG - DIRECCION DE CARABINEROS</t>
  </si>
  <si>
    <t>M11D14</t>
  </si>
  <si>
    <t>DEMAG - DIRECCION ANTINARCOTICOS</t>
  </si>
  <si>
    <t>M11D15</t>
  </si>
  <si>
    <t>DEMAG - ESMAD</t>
  </si>
  <si>
    <t>M11D16</t>
  </si>
  <si>
    <t>DEMAG - FUCUR</t>
  </si>
  <si>
    <t>M11D2</t>
  </si>
  <si>
    <t xml:space="preserve">DEMAG - BIESO EDUCACION </t>
  </si>
  <si>
    <t>M11D3</t>
  </si>
  <si>
    <t>DEMAG - BIESO RECREACION</t>
  </si>
  <si>
    <t>M11D4</t>
  </si>
  <si>
    <t xml:space="preserve">DEMAG - BIESO VIVIENDA FISCAL </t>
  </si>
  <si>
    <t>M11D5</t>
  </si>
  <si>
    <t xml:space="preserve">DEMAG - BIESO ASISTENCIA SOCIAL </t>
  </si>
  <si>
    <t>M11D6</t>
  </si>
  <si>
    <t>M11D7</t>
  </si>
  <si>
    <t xml:space="preserve">DEMAG - DIRECCION DE INCORPORACION </t>
  </si>
  <si>
    <t>M11D8</t>
  </si>
  <si>
    <t xml:space="preserve">DEMAG - DIRECCION DE PROTECCION </t>
  </si>
  <si>
    <t>M11D9</t>
  </si>
  <si>
    <t>M11E</t>
  </si>
  <si>
    <t xml:space="preserve">DIRECCION DE PROTECCION </t>
  </si>
  <si>
    <t>M11I</t>
  </si>
  <si>
    <t>M11JP</t>
  </si>
  <si>
    <t xml:space="preserve">JUSTICIA Y PAZ DIRECCION DE PROTECCION </t>
  </si>
  <si>
    <t>M11JP1</t>
  </si>
  <si>
    <t>JUSTICIA Y PAZ DIRECCION DE CARABINEROS</t>
  </si>
  <si>
    <t>M11O</t>
  </si>
  <si>
    <t>M11VF</t>
  </si>
  <si>
    <t>M11VF1</t>
  </si>
  <si>
    <t>M11VF2</t>
  </si>
  <si>
    <t>DEMAG - VIGENCIA FUTURA</t>
  </si>
  <si>
    <t/>
  </si>
  <si>
    <t>M12B1</t>
  </si>
  <si>
    <t xml:space="preserve">BIESO EDUCACION </t>
  </si>
  <si>
    <t>M12B2</t>
  </si>
  <si>
    <t>M12B3</t>
  </si>
  <si>
    <t xml:space="preserve">BIESO RECREACION </t>
  </si>
  <si>
    <t>M12B4</t>
  </si>
  <si>
    <t xml:space="preserve">BIESO ASISTENCIA SOCIAL </t>
  </si>
  <si>
    <t>M12C1</t>
  </si>
  <si>
    <t>CARABINEROS</t>
  </si>
  <si>
    <t>M12D1</t>
  </si>
  <si>
    <t>DIPRO</t>
  </si>
  <si>
    <t>M12D10</t>
  </si>
  <si>
    <t xml:space="preserve">DECAU DIRECCION DE PROTECCION </t>
  </si>
  <si>
    <t>M12D11</t>
  </si>
  <si>
    <t>M12D12</t>
  </si>
  <si>
    <t>DECAU JUSTICIA Y PAZ DIPRO</t>
  </si>
  <si>
    <t>M12D13</t>
  </si>
  <si>
    <t>DECAU JUSTICIA Y PAZ DICAR</t>
  </si>
  <si>
    <t>M12D14</t>
  </si>
  <si>
    <t>DECAU SECCIONAL TELEMATICA</t>
  </si>
  <si>
    <t>M12D15</t>
  </si>
  <si>
    <t>DECAU DIRECCION DE CARABINEROS</t>
  </si>
  <si>
    <t>M12D16</t>
  </si>
  <si>
    <t>DECAU DIRECCION ANTINARCOTICOS</t>
  </si>
  <si>
    <t>M12D17</t>
  </si>
  <si>
    <t>DECAU ESMAD</t>
  </si>
  <si>
    <t>M12D18</t>
  </si>
  <si>
    <t>DECAU FUCUR</t>
  </si>
  <si>
    <t>M12D2</t>
  </si>
  <si>
    <t>M12D3</t>
  </si>
  <si>
    <t xml:space="preserve">DECAU BIENESTAR SOCIAL </t>
  </si>
  <si>
    <t>M12D4</t>
  </si>
  <si>
    <t xml:space="preserve">DECAU BIESO EDUCACION </t>
  </si>
  <si>
    <t>M12D5</t>
  </si>
  <si>
    <t xml:space="preserve">DECAU BIESO RECREACION </t>
  </si>
  <si>
    <t>M12D6</t>
  </si>
  <si>
    <t>DECAU BIESO VIVIENDA FISCAL</t>
  </si>
  <si>
    <t>M12D7</t>
  </si>
  <si>
    <t xml:space="preserve">DECAU BIESO ASISTENCIA SOCIAL </t>
  </si>
  <si>
    <t>M12D8</t>
  </si>
  <si>
    <t>M12D9</t>
  </si>
  <si>
    <t xml:space="preserve">DECAU DIRECCION DE INCORPORACION </t>
  </si>
  <si>
    <t>M12JP</t>
  </si>
  <si>
    <t>JUSTICIA Y PAZ - DIPRO</t>
  </si>
  <si>
    <t>M12JP1</t>
  </si>
  <si>
    <t>JUSTICIA Y PAZ - DICAR</t>
  </si>
  <si>
    <t>M12R</t>
  </si>
  <si>
    <t>M12R1</t>
  </si>
  <si>
    <t>M12R2</t>
  </si>
  <si>
    <t>M12T</t>
  </si>
  <si>
    <t>SECCIONAL DE TRANSITO Y TRANSPORTE MEPOY</t>
  </si>
  <si>
    <t>M12VF</t>
  </si>
  <si>
    <t>M12VF1</t>
  </si>
  <si>
    <t>M12VF2</t>
  </si>
  <si>
    <t>DECAU VIGENCIA FUTURA</t>
  </si>
  <si>
    <t>M12VF3</t>
  </si>
  <si>
    <t>REGIONAL NO. 04 VIGENCIA FUTURA</t>
  </si>
  <si>
    <t>16-01-01-M13</t>
  </si>
  <si>
    <t>M13B</t>
  </si>
  <si>
    <t>M13B1</t>
  </si>
  <si>
    <t>M13B2</t>
  </si>
  <si>
    <t>M13D</t>
  </si>
  <si>
    <t xml:space="preserve">DIRECCION DE INCORPORACION </t>
  </si>
  <si>
    <t>M13D1</t>
  </si>
  <si>
    <t>M13D10</t>
  </si>
  <si>
    <t>DEUIL - DIRECCIÓN DE PROTECCIÓN</t>
  </si>
  <si>
    <t>M13D11</t>
  </si>
  <si>
    <t>DEUIL - POLICÍA FISCAL Y ADUANERA</t>
  </si>
  <si>
    <t>M13D12</t>
  </si>
  <si>
    <t>DEUIL - JUSTICIA Y PAZ DIPRO</t>
  </si>
  <si>
    <t>M13D13</t>
  </si>
  <si>
    <t>DEUIL - JUSTICIA Y PAZ DICAR</t>
  </si>
  <si>
    <t>M13D14</t>
  </si>
  <si>
    <t>DEUIL - SECCIONAL TELEMÁTICA</t>
  </si>
  <si>
    <t>M13D15</t>
  </si>
  <si>
    <t>DEUIL - DIRECCIÓN DE CARABINEROS</t>
  </si>
  <si>
    <t>M13D16</t>
  </si>
  <si>
    <t>DEUIL - DIRECCIÓN ANTINARCÓTICO</t>
  </si>
  <si>
    <t>M13D17</t>
  </si>
  <si>
    <t>DEUIL- ESMAD</t>
  </si>
  <si>
    <t>M13D18</t>
  </si>
  <si>
    <t>DEUIL - FUCUR</t>
  </si>
  <si>
    <t>M13D2</t>
  </si>
  <si>
    <t>DEPARTAMENTO DE POLICÍA HUILA</t>
  </si>
  <si>
    <t>M13D3</t>
  </si>
  <si>
    <t>DEUIL - BIENESTAR SOCIAL</t>
  </si>
  <si>
    <t>M13D4</t>
  </si>
  <si>
    <t>DEUIL - BIESO EDUCACIÓN</t>
  </si>
  <si>
    <t>M13D5</t>
  </si>
  <si>
    <t>DEUIL - BIESO RECREACIÓN</t>
  </si>
  <si>
    <t>M13D6</t>
  </si>
  <si>
    <t>DEUIL - BIESO VIVIENDA FISCAL</t>
  </si>
  <si>
    <t>M13D7</t>
  </si>
  <si>
    <t>DEUIL - BIESO ASISTENCIA SOCIAL</t>
  </si>
  <si>
    <t>M13D8</t>
  </si>
  <si>
    <t>DEUIL - POLICÍA DE CARRETERAS</t>
  </si>
  <si>
    <t>M13D9</t>
  </si>
  <si>
    <t>DEUIL- DIRECCIÓN DE INCORPORACIÓN</t>
  </si>
  <si>
    <t>M13JPDICAR</t>
  </si>
  <si>
    <t>M13JPDIPRO</t>
  </si>
  <si>
    <t>M13R</t>
  </si>
  <si>
    <t>REGIÓN DE POLICÍA 2</t>
  </si>
  <si>
    <t>M13R1</t>
  </si>
  <si>
    <t>REGIÓN DE POLICÍA 2 - BIENESTAR SOCIAL</t>
  </si>
  <si>
    <t>M13R2</t>
  </si>
  <si>
    <t>REGIÓN DE POLICÍA 2 - BIESO RECREACIÓN</t>
  </si>
  <si>
    <t>M13VF</t>
  </si>
  <si>
    <t>M13VF1</t>
  </si>
  <si>
    <t xml:space="preserve">REGIÓN DE POLICÍA 2 VIGENCIA FUTURA </t>
  </si>
  <si>
    <t>M13VF2</t>
  </si>
  <si>
    <t xml:space="preserve">DEUIL - VIGENCIA FUTURA </t>
  </si>
  <si>
    <t>16-01-01-M14</t>
  </si>
  <si>
    <t>M14D</t>
  </si>
  <si>
    <t>M14D1</t>
  </si>
  <si>
    <t>DECOR DIEPO MONTELIBANO</t>
  </si>
  <si>
    <t>M14D10</t>
  </si>
  <si>
    <t>M14D11</t>
  </si>
  <si>
    <t>DECOR JUSTICIA Y PAZ DIPRO</t>
  </si>
  <si>
    <t>M14D12</t>
  </si>
  <si>
    <t>DECOR JUSTICIA Y PAZ DICAR</t>
  </si>
  <si>
    <t>M14D13</t>
  </si>
  <si>
    <t>DECOR SECCIONAL TELEMATICA</t>
  </si>
  <si>
    <t>M14D14</t>
  </si>
  <si>
    <t>DECOR DIRECCION DE CARABINEROS</t>
  </si>
  <si>
    <t>M14D15</t>
  </si>
  <si>
    <t>DECOR DIRECCION ANTINARCOTICOS</t>
  </si>
  <si>
    <t>M14D16</t>
  </si>
  <si>
    <t>DECOR ESMAD</t>
  </si>
  <si>
    <t>M14D17</t>
  </si>
  <si>
    <t>DECOR FUCUR</t>
  </si>
  <si>
    <t>M14D2</t>
  </si>
  <si>
    <t>DECOR BIENESTAR SOCIAL</t>
  </si>
  <si>
    <t>M14D3</t>
  </si>
  <si>
    <t>DECOR BIESO EDUCACION</t>
  </si>
  <si>
    <t>M14D4</t>
  </si>
  <si>
    <t>DECOR BIESO RECREACION</t>
  </si>
  <si>
    <t>M14D5</t>
  </si>
  <si>
    <t>DECOR BIESO VIVIENDA FISCAL</t>
  </si>
  <si>
    <t>M14D6</t>
  </si>
  <si>
    <t>DECOR BIESO ASISTENCIA SOCIAL</t>
  </si>
  <si>
    <t>M14D7</t>
  </si>
  <si>
    <t>M14D8</t>
  </si>
  <si>
    <t>DECOR DIRECCION DE INCORPORACION</t>
  </si>
  <si>
    <t>M14D9</t>
  </si>
  <si>
    <t>DECOR DIRECCION DE PROTECCION</t>
  </si>
  <si>
    <t>M14DEM</t>
  </si>
  <si>
    <t>DISTRITO ESPECIAL MONTELIBANO</t>
  </si>
  <si>
    <t>M14DEMVF</t>
  </si>
  <si>
    <t xml:space="preserve">DISTRITO ESPECIAL MONTELIBANO VIGENCIA FUTURA </t>
  </si>
  <si>
    <t>M14DVF</t>
  </si>
  <si>
    <t>DECOR VIGENCIA FUTURA</t>
  </si>
  <si>
    <t>M14DVF1</t>
  </si>
  <si>
    <t>DECOR BIESO VIGENCIA FUTURA</t>
  </si>
  <si>
    <t>M14M</t>
  </si>
  <si>
    <t>M14M1</t>
  </si>
  <si>
    <t>MEMOT BIENESTAR SOCIAL</t>
  </si>
  <si>
    <t>M14M10</t>
  </si>
  <si>
    <t>MEMOT JUSTICIA Y PAZ DIPRO</t>
  </si>
  <si>
    <t>M14M11</t>
  </si>
  <si>
    <t>MEMOT JUSTICIA Y PAZ DICAR</t>
  </si>
  <si>
    <t>M14M12</t>
  </si>
  <si>
    <t>MEMOT SECCIONAL TELEMATICA</t>
  </si>
  <si>
    <t>M14M13</t>
  </si>
  <si>
    <t>MEMOT DIRECCION DE CARABINEROS</t>
  </si>
  <si>
    <t>M14M14</t>
  </si>
  <si>
    <t>MEMOT DIRECCION ANTINARCOTICOS</t>
  </si>
  <si>
    <t>M14M15</t>
  </si>
  <si>
    <t>MEMOT ESMAD</t>
  </si>
  <si>
    <t>M14M16</t>
  </si>
  <si>
    <t>MEMOT FUCUR</t>
  </si>
  <si>
    <t>M14M2</t>
  </si>
  <si>
    <t>MEMOT BIESO EDUCACION</t>
  </si>
  <si>
    <t>M14M3</t>
  </si>
  <si>
    <t>MEMOT BIESO RECREACION</t>
  </si>
  <si>
    <t>M14M4</t>
  </si>
  <si>
    <t>MEMOT BIESO VIVIENDA FISCAL</t>
  </si>
  <si>
    <t>M14M5</t>
  </si>
  <si>
    <t>MEMOT BIESO ASISTENCIA SOCIAL</t>
  </si>
  <si>
    <t>M14M6</t>
  </si>
  <si>
    <t>M14M7</t>
  </si>
  <si>
    <t>MEMOT DIRECCION DE INCORPORACION</t>
  </si>
  <si>
    <t>M14M8</t>
  </si>
  <si>
    <t>MEMOT DIRECCION DE PROTECCION</t>
  </si>
  <si>
    <t>M14M9</t>
  </si>
  <si>
    <t>M14MVF</t>
  </si>
  <si>
    <t>MEMOT BIESO VIGENCIA FUTURA</t>
  </si>
  <si>
    <t>M14VF</t>
  </si>
  <si>
    <t>16-01-01-M15</t>
  </si>
  <si>
    <t>M15D</t>
  </si>
  <si>
    <t>M15D1</t>
  </si>
  <si>
    <t>DECAL BIENESTAR SOCIAL</t>
  </si>
  <si>
    <t>M15D10</t>
  </si>
  <si>
    <t>DECAL JUSTICIA Y PAZ DIPRO</t>
  </si>
  <si>
    <t>M15D11</t>
  </si>
  <si>
    <t>DECAL JUSTICIA Y PAZ DICAR</t>
  </si>
  <si>
    <t>M15D12</t>
  </si>
  <si>
    <t>DECAL DIRECCION DE CARABINEROS</t>
  </si>
  <si>
    <t>M15D13</t>
  </si>
  <si>
    <t>DECAL SECCIONAL TELEMATICA</t>
  </si>
  <si>
    <t>M15D14</t>
  </si>
  <si>
    <t>DECAL DIRECCION ANTINARCOTICOS</t>
  </si>
  <si>
    <t>M15D15</t>
  </si>
  <si>
    <t>DECAL ESMAD</t>
  </si>
  <si>
    <t>M15D16</t>
  </si>
  <si>
    <t>DECAL FUCUR</t>
  </si>
  <si>
    <t>M15D2</t>
  </si>
  <si>
    <t>DECAL BIESO EDUCACION</t>
  </si>
  <si>
    <t>M15D3</t>
  </si>
  <si>
    <t>DECAL BIESO RECREACION</t>
  </si>
  <si>
    <t>M15D4</t>
  </si>
  <si>
    <t>DECAL BIESO VIVIENDA FISCAL</t>
  </si>
  <si>
    <t>M15D5</t>
  </si>
  <si>
    <t>DECAL BIESO ASISTENCIA SOCIAL</t>
  </si>
  <si>
    <t>M15D6</t>
  </si>
  <si>
    <t>M15D7</t>
  </si>
  <si>
    <t>DECAL DIRECCION DE INCORPORACION</t>
  </si>
  <si>
    <t>M15D8</t>
  </si>
  <si>
    <t>DECAL DIRECCION DE PROTECCION</t>
  </si>
  <si>
    <t>M15D9</t>
  </si>
  <si>
    <t>M15DVF</t>
  </si>
  <si>
    <t>DECAL VIGENCIA FUTURA</t>
  </si>
  <si>
    <t>M15DVF1</t>
  </si>
  <si>
    <t>DECAL BIESO VIGENCIA FUTURA</t>
  </si>
  <si>
    <t>M15E</t>
  </si>
  <si>
    <t>ESCUELA DE CARABINEROS ALEJANDRO GUTIERREZ</t>
  </si>
  <si>
    <t>M15E1</t>
  </si>
  <si>
    <t>ESAGU BIENESTAR SOCIAL</t>
  </si>
  <si>
    <t>M15E2</t>
  </si>
  <si>
    <t>ESAGU BIESO EDUCACION</t>
  </si>
  <si>
    <t>M15E3</t>
  </si>
  <si>
    <t>ESAGU BIESO RECREACION</t>
  </si>
  <si>
    <t>M15E4</t>
  </si>
  <si>
    <t>ESAGU BIESO VIVIENDA FISCAL</t>
  </si>
  <si>
    <t>M15E5</t>
  </si>
  <si>
    <t>ESAGU BIESO ASISTENCIA SOCIAL</t>
  </si>
  <si>
    <t>M15E6</t>
  </si>
  <si>
    <t>ESAGU DIRECCION DE INCORPORACION</t>
  </si>
  <si>
    <t>M15E7</t>
  </si>
  <si>
    <t>ESAGU SECCIONAL TELEMATICA</t>
  </si>
  <si>
    <t>M15E8</t>
  </si>
  <si>
    <t>ESAGU DIRECCION DE CARABINEROS</t>
  </si>
  <si>
    <t>M15E9</t>
  </si>
  <si>
    <t>ESAGU DIRECCION ANTINARCOTICOS</t>
  </si>
  <si>
    <t>M15EVF</t>
  </si>
  <si>
    <t>ESAGU VIGENCIA FUTURA</t>
  </si>
  <si>
    <t>M15EVF1</t>
  </si>
  <si>
    <t>ESAGU BIESO VIGENCIA FUTURA</t>
  </si>
  <si>
    <t>M15M</t>
  </si>
  <si>
    <t>M15M1</t>
  </si>
  <si>
    <t>MEMAZ BIENESTAR SOCIAL</t>
  </si>
  <si>
    <t>M15M10</t>
  </si>
  <si>
    <t>MEMAZ JUSTICIA Y PAZ DIPRO</t>
  </si>
  <si>
    <t>M15M11</t>
  </si>
  <si>
    <t>MEMAZ JUSTICIA Y PAZ DICAR</t>
  </si>
  <si>
    <t>M15M12</t>
  </si>
  <si>
    <t>MEMAZ SECCIONAL TELEMATICA</t>
  </si>
  <si>
    <t>M15M13</t>
  </si>
  <si>
    <t>MEMAZ DIRECCION DE CARABINEROS</t>
  </si>
  <si>
    <t>M15M14</t>
  </si>
  <si>
    <t>MEMAZ DIRECCION ANTINARCOTICOS</t>
  </si>
  <si>
    <t>M15M15</t>
  </si>
  <si>
    <t>MEMAZ ESMAD</t>
  </si>
  <si>
    <t>M15M16</t>
  </si>
  <si>
    <t>MEMAZ FUCUR</t>
  </si>
  <si>
    <t>M15M2</t>
  </si>
  <si>
    <t>MEMAZ BIESO EDUCACION</t>
  </si>
  <si>
    <t>M15M3</t>
  </si>
  <si>
    <t>MEMAZ BIESO RECREACION</t>
  </si>
  <si>
    <t>M15M4</t>
  </si>
  <si>
    <t>MEMAZ BIESO VIVIENDA FISCAL</t>
  </si>
  <si>
    <t>M15M5</t>
  </si>
  <si>
    <t>MEMAZ BIESO ASISTENCIA SOCIAL</t>
  </si>
  <si>
    <t>M15M6</t>
  </si>
  <si>
    <t>M15M7</t>
  </si>
  <si>
    <t>MEMAZ DIRECCION DE INCORPORACION</t>
  </si>
  <si>
    <t>M15M8</t>
  </si>
  <si>
    <t>MEMAZ DIRECCION DE PROTECCION</t>
  </si>
  <si>
    <t>M15M9</t>
  </si>
  <si>
    <t>M15MVF</t>
  </si>
  <si>
    <t>MEMAZ BIESO VIGENCIA FUTURA</t>
  </si>
  <si>
    <t>M15VF</t>
  </si>
  <si>
    <t>16-01-01-M16</t>
  </si>
  <si>
    <t>M16D</t>
  </si>
  <si>
    <t>M16D3</t>
  </si>
  <si>
    <t>DEBOY BIESO RECREACION</t>
  </si>
  <si>
    <t>M16D4</t>
  </si>
  <si>
    <t>DEBOY BIESO VIVIENDA FISCAL</t>
  </si>
  <si>
    <t>M16D5</t>
  </si>
  <si>
    <t>DEBOY BIESO ASISTENCIA SOCIAL</t>
  </si>
  <si>
    <t>M16D6</t>
  </si>
  <si>
    <t>M16DP1</t>
  </si>
  <si>
    <t>DEBOY  - BIENESTAR SOCIAL</t>
  </si>
  <si>
    <t>M16DP10</t>
  </si>
  <si>
    <t>DEBOY  - JUSTICIA Y PAZ DIPRO</t>
  </si>
  <si>
    <t>M16DP11</t>
  </si>
  <si>
    <t>DEBOY  - JUSTICIA Y PAZ DICAR</t>
  </si>
  <si>
    <t>M16DP12</t>
  </si>
  <si>
    <t>DEBOY  - SECCIONAL TELEMÁTICA</t>
  </si>
  <si>
    <t>M16DP13</t>
  </si>
  <si>
    <t>DEBOY  - DIRECCIÓN DE CARABINEROS</t>
  </si>
  <si>
    <t>M16DP14</t>
  </si>
  <si>
    <t>DEBOY  - DIRECCIÓN ANTINARCÓTICOS</t>
  </si>
  <si>
    <t>M16DP15</t>
  </si>
  <si>
    <t>DEBOY  - ESMAD</t>
  </si>
  <si>
    <t>M16DP16</t>
  </si>
  <si>
    <t>DEBOY  - FUCUR</t>
  </si>
  <si>
    <t>M16DP2</t>
  </si>
  <si>
    <t>DEBOY  - BIESO EDUCACIÓN</t>
  </si>
  <si>
    <t>M16DP7</t>
  </si>
  <si>
    <t>DEBOY  - DIRECCIÓN DE INCORPORACIÓN</t>
  </si>
  <si>
    <t>M16DP8</t>
  </si>
  <si>
    <t>DEBOY  - DIRECCIÓN DE PROTECCIÓN</t>
  </si>
  <si>
    <t>M16DP9</t>
  </si>
  <si>
    <t>DEBOY  - POLICÍA FISCAL Y ADUANERA</t>
  </si>
  <si>
    <t>M16DVF</t>
  </si>
  <si>
    <t>DEBOY VIGENCIA FUTURA</t>
  </si>
  <si>
    <t>M16DVF1</t>
  </si>
  <si>
    <t>DEBOY BIESO VIGENCIA FUTURA</t>
  </si>
  <si>
    <t>M16E</t>
  </si>
  <si>
    <t>M16E3</t>
  </si>
  <si>
    <t>ESREY BIESO RECREACION</t>
  </si>
  <si>
    <t>M16E4</t>
  </si>
  <si>
    <t>ESREY BIESO VIVIENDA FISCAL</t>
  </si>
  <si>
    <t>M16ES1</t>
  </si>
  <si>
    <t>ESREY - BIENESTAR SOCIAL</t>
  </si>
  <si>
    <t>M16ES2</t>
  </si>
  <si>
    <t>ESREY - BIESO EDUCACIÓN</t>
  </si>
  <si>
    <t>M16ES5</t>
  </si>
  <si>
    <t>ESREY - BIESO ASISTENCIA SOCIAL</t>
  </si>
  <si>
    <t>M16ES6</t>
  </si>
  <si>
    <t>ESREY - DIRECCIÓN DE INCORPORACIÓN</t>
  </si>
  <si>
    <t>M16ES7</t>
  </si>
  <si>
    <t>ESREY - SECCIONAL TELEMÁTICA</t>
  </si>
  <si>
    <t>M16ES8</t>
  </si>
  <si>
    <t>ESREY - DIRECCIÓN DE CARABINEROS</t>
  </si>
  <si>
    <t>M16ES9</t>
  </si>
  <si>
    <t>ESREY - DIRECCIÓN ANTINARCÓTICOS</t>
  </si>
  <si>
    <t>M16EVF</t>
  </si>
  <si>
    <t>ESREY VIGENCIA FUTURA</t>
  </si>
  <si>
    <t>M16EVF1</t>
  </si>
  <si>
    <t>ESREY BIESO VIGENCIA FUTURA</t>
  </si>
  <si>
    <t>M16M</t>
  </si>
  <si>
    <t>M16M2</t>
  </si>
  <si>
    <t>METUN BIESO EDUCACION</t>
  </si>
  <si>
    <t>M16M3</t>
  </si>
  <si>
    <t>METUN BIESO VIVIENDA FISCAL</t>
  </si>
  <si>
    <t>M16M4</t>
  </si>
  <si>
    <t>METUN BIESO RECREACION</t>
  </si>
  <si>
    <t>M16M5</t>
  </si>
  <si>
    <t>METUN BIESO ASISTENCIA SOCIAL</t>
  </si>
  <si>
    <t>M16MT1</t>
  </si>
  <si>
    <t xml:space="preserve">METUN BIENESTAR SOCIAL </t>
  </si>
  <si>
    <t>M16MT10</t>
  </si>
  <si>
    <t>METUN - JUSTICIA Y PAZ DICAR</t>
  </si>
  <si>
    <t>M16MT11</t>
  </si>
  <si>
    <t>METUN - JUSTICIA Y PAZ DIPRO</t>
  </si>
  <si>
    <t>M16MT12</t>
  </si>
  <si>
    <t>METUN - SECCIONAL TELEMÁTICA</t>
  </si>
  <si>
    <t>M16MT13</t>
  </si>
  <si>
    <t>METUN - DIRECCIÓN DE CARABINEROS</t>
  </si>
  <si>
    <t>M16MT14</t>
  </si>
  <si>
    <t>METUN - DIRECCIÓN ANTINARCÓTICOS</t>
  </si>
  <si>
    <t>M16MT15</t>
  </si>
  <si>
    <t>METUN - ESMAD</t>
  </si>
  <si>
    <t>M16MT16</t>
  </si>
  <si>
    <t>METUN - FUCUR</t>
  </si>
  <si>
    <t>M16MT6</t>
  </si>
  <si>
    <t>M16MT7</t>
  </si>
  <si>
    <t>METUN - DIRECCIÓN DE INCORPORACIÓN</t>
  </si>
  <si>
    <t>M16MT8</t>
  </si>
  <si>
    <t>METUN - DIRECCIÓN DE PROTECCIÓN</t>
  </si>
  <si>
    <t>M16MT9</t>
  </si>
  <si>
    <t>METUN - POLICÍA FISCAL Y ADUANERA</t>
  </si>
  <si>
    <t>M16MVF</t>
  </si>
  <si>
    <t>METUN BIESO VIGENCIA FUTURA</t>
  </si>
  <si>
    <t>M16VF</t>
  </si>
  <si>
    <t>16-01-01-M17</t>
  </si>
  <si>
    <t>M17D</t>
  </si>
  <si>
    <t>M17D1</t>
  </si>
  <si>
    <t>DENAR BIENESTAR SOCIAL</t>
  </si>
  <si>
    <t>M17D10</t>
  </si>
  <si>
    <t>DENAR JUSTICIA Y PAZ DIPRO</t>
  </si>
  <si>
    <t>M17D11</t>
  </si>
  <si>
    <t>DENAR JUSTICIA Y PAZ DICAR</t>
  </si>
  <si>
    <t>M17D12</t>
  </si>
  <si>
    <t>DENAR SECCIONAL TELEMATICA</t>
  </si>
  <si>
    <t>M17D13</t>
  </si>
  <si>
    <t>DENAR DIRECCION DE CARABINEROS</t>
  </si>
  <si>
    <t>M17D14</t>
  </si>
  <si>
    <t>DENAR DIRECCION DE ANTINARCOTICOS</t>
  </si>
  <si>
    <t>M17D14VF</t>
  </si>
  <si>
    <t>DENAR - DIRECCION DE ANTINARCOTICOS  VF</t>
  </si>
  <si>
    <t>M17D15</t>
  </si>
  <si>
    <t>DENAR ESMAD</t>
  </si>
  <si>
    <t>M17D16</t>
  </si>
  <si>
    <t>DENAR FUCUR</t>
  </si>
  <si>
    <t>M17D17</t>
  </si>
  <si>
    <t>DENAR DIEPO TUMACO</t>
  </si>
  <si>
    <t>M17D17VF</t>
  </si>
  <si>
    <t>DENAR DIEPO TUMACO VF</t>
  </si>
  <si>
    <t>M17D18</t>
  </si>
  <si>
    <t>DENAR DIEPO TUQUERRES</t>
  </si>
  <si>
    <t>M17D18VF</t>
  </si>
  <si>
    <t>DENAR DIEPO TUQUERRES VF</t>
  </si>
  <si>
    <t>M17D2</t>
  </si>
  <si>
    <t>DENAR BIESO EDUCACION</t>
  </si>
  <si>
    <t>M17D3</t>
  </si>
  <si>
    <t>DENAR BIESO RECREACION</t>
  </si>
  <si>
    <t>M17D4</t>
  </si>
  <si>
    <t>DENAR BIESO VIVIENDA FISCAL</t>
  </si>
  <si>
    <t>M17D5</t>
  </si>
  <si>
    <t>DENAR BIESO ASISTENCIA SOCIAL</t>
  </si>
  <si>
    <t>M17D6</t>
  </si>
  <si>
    <t>M17D6VF</t>
  </si>
  <si>
    <t>M17D7</t>
  </si>
  <si>
    <t>DENAR DIRECCION DE INCORPORACION</t>
  </si>
  <si>
    <t>M17D8</t>
  </si>
  <si>
    <t>DENAR DIRECCION DE PROTECCION</t>
  </si>
  <si>
    <t>M17D9</t>
  </si>
  <si>
    <t>M17D9VF</t>
  </si>
  <si>
    <t>M17DVF</t>
  </si>
  <si>
    <t>DENAR VIGENCIA FUTURA</t>
  </si>
  <si>
    <t>M17DVF1</t>
  </si>
  <si>
    <t>DENAR BIESO VIGENCIA FUTURA</t>
  </si>
  <si>
    <t>M17M</t>
  </si>
  <si>
    <t>M17M1</t>
  </si>
  <si>
    <t>MEPAS BIENESTAR SOCIAL</t>
  </si>
  <si>
    <t>M17M10</t>
  </si>
  <si>
    <t>MEPAS JUSTICIA Y PAZ DIPRO</t>
  </si>
  <si>
    <t>M17M11</t>
  </si>
  <si>
    <t>MEPAS JUSTICIA Y PAZ DICAR</t>
  </si>
  <si>
    <t>M17M12</t>
  </si>
  <si>
    <t>MEPAS SECCIONAL TELEMATICA</t>
  </si>
  <si>
    <t>M17M13</t>
  </si>
  <si>
    <t>MEPAS DIRECCION DE CARABINEROS</t>
  </si>
  <si>
    <t>M17M14</t>
  </si>
  <si>
    <t>MEPAS DIRECCION ANTINARCOTICOS</t>
  </si>
  <si>
    <t>M17M15</t>
  </si>
  <si>
    <t>MEPAS ESMAD</t>
  </si>
  <si>
    <t>M17M16</t>
  </si>
  <si>
    <t>MEPAS FUCUR</t>
  </si>
  <si>
    <t>M17M2</t>
  </si>
  <si>
    <t>MEPAS BIESO EDUCACION</t>
  </si>
  <si>
    <t>M17M2VF</t>
  </si>
  <si>
    <t>MEPAS BIESO EDUCACION  VF</t>
  </si>
  <si>
    <t>M17M3</t>
  </si>
  <si>
    <t>MEPAS BIESO RECREACION</t>
  </si>
  <si>
    <t>M17M4</t>
  </si>
  <si>
    <t>MEPAS BIESO VIVIENDA FISCAL</t>
  </si>
  <si>
    <t>M17M5</t>
  </si>
  <si>
    <t>MEPAS BIESO ASISTENCIA SOCIAL</t>
  </si>
  <si>
    <t>M17M6</t>
  </si>
  <si>
    <t>M17M7</t>
  </si>
  <si>
    <t>MEPAS DIRECCION DE INCORPORACION</t>
  </si>
  <si>
    <t>M17M8</t>
  </si>
  <si>
    <t>MEPAS DIRECCION DE PROTECCION</t>
  </si>
  <si>
    <t>M17M9</t>
  </si>
  <si>
    <t>M17MVF</t>
  </si>
  <si>
    <t>MEPAS BIESO VIGENCIA FUTURA</t>
  </si>
  <si>
    <t>M17VF</t>
  </si>
  <si>
    <t>MEPAS VIGENCIA FUTURA</t>
  </si>
  <si>
    <t>M2</t>
  </si>
  <si>
    <t>METROPOLITANA DE CALI</t>
  </si>
  <si>
    <t>M2B</t>
  </si>
  <si>
    <t>M2B1</t>
  </si>
  <si>
    <t>M2B2</t>
  </si>
  <si>
    <t>M2B3</t>
  </si>
  <si>
    <t>M2B4</t>
  </si>
  <si>
    <t>M2C</t>
  </si>
  <si>
    <t>M2D</t>
  </si>
  <si>
    <t>M2DP</t>
  </si>
  <si>
    <t>M2DP1</t>
  </si>
  <si>
    <t>DEVAL BIENESTAR SOCIAL</t>
  </si>
  <si>
    <t>M2DP10</t>
  </si>
  <si>
    <t>DEVAL - JUSTICIA Y PAZ</t>
  </si>
  <si>
    <t>M2DP11</t>
  </si>
  <si>
    <t>DEVAL - JUSTICIA Y PAZ DICAR</t>
  </si>
  <si>
    <t>M2DP12</t>
  </si>
  <si>
    <t>DEVAL - SECCIONAL TELEMATICA</t>
  </si>
  <si>
    <t>M2DP13</t>
  </si>
  <si>
    <t>DEVAL - DIRECCION DE CARABINEROS</t>
  </si>
  <si>
    <t>M2DP14</t>
  </si>
  <si>
    <t>DEVAL - DIRECCION DE ANTINARCOTICOS</t>
  </si>
  <si>
    <t>M2DP15</t>
  </si>
  <si>
    <t>DEVAL - ESMAD</t>
  </si>
  <si>
    <t>M2DP16</t>
  </si>
  <si>
    <t>DEVAL - UNIPOL</t>
  </si>
  <si>
    <t>M2DP17</t>
  </si>
  <si>
    <t>DEVAL - DIEPO BUENAVENTURA</t>
  </si>
  <si>
    <t>M2DP18</t>
  </si>
  <si>
    <t>DEVAL - JUSTICIA Y PAZ DIEBU</t>
  </si>
  <si>
    <t>M2DP19</t>
  </si>
  <si>
    <t>DEVAL - JUSTICIA Y PAZ DICAR DIEBU</t>
  </si>
  <si>
    <t>M2DP2</t>
  </si>
  <si>
    <t>DEVAL BIESO EDUCACION</t>
  </si>
  <si>
    <t>M2DP3</t>
  </si>
  <si>
    <t>DEVAL - BIESO RECREACION</t>
  </si>
  <si>
    <t>M2DP4</t>
  </si>
  <si>
    <t>DEVAL - BIESO VIVIENDA FISCAL</t>
  </si>
  <si>
    <t>M2DP5</t>
  </si>
  <si>
    <t>DEVAL - BIESO ASISTENCIA SOCIAL</t>
  </si>
  <si>
    <t>M2DP6</t>
  </si>
  <si>
    <t>M2DP7</t>
  </si>
  <si>
    <t>DEVAL - DIRECCION DE INCORPORACION</t>
  </si>
  <si>
    <t>M2DP8</t>
  </si>
  <si>
    <t>DEVAL - DIRECCION DE PROTECCION</t>
  </si>
  <si>
    <t>M2DP9</t>
  </si>
  <si>
    <t>M2DPDVF</t>
  </si>
  <si>
    <t>DEVAL - DIEPO BUENAVENTURA VIGENCIAS FUTURAS</t>
  </si>
  <si>
    <t>M2DPVF</t>
  </si>
  <si>
    <t>DEVAL - VIGENCIAS FUTURAS</t>
  </si>
  <si>
    <t>M2E</t>
  </si>
  <si>
    <t>M2I</t>
  </si>
  <si>
    <t>M2JP</t>
  </si>
  <si>
    <t>M2JP1</t>
  </si>
  <si>
    <t>M2L</t>
  </si>
  <si>
    <t>M2M</t>
  </si>
  <si>
    <t>M2N</t>
  </si>
  <si>
    <t>M2O</t>
  </si>
  <si>
    <t>M2P</t>
  </si>
  <si>
    <t>REGIONAL4</t>
  </si>
  <si>
    <t>M2Q</t>
  </si>
  <si>
    <t>M2R</t>
  </si>
  <si>
    <t>M2VF</t>
  </si>
  <si>
    <t>M2VF1</t>
  </si>
  <si>
    <t>METROPOLITANA DE CALI - VIGENCIA FUTURA</t>
  </si>
  <si>
    <t>M3</t>
  </si>
  <si>
    <t>METROPOLITANA DEL VALLE DE ABURRA</t>
  </si>
  <si>
    <t>M3B</t>
  </si>
  <si>
    <t>M3B1</t>
  </si>
  <si>
    <t>M3B2</t>
  </si>
  <si>
    <t>M3B3</t>
  </si>
  <si>
    <t>M3B4</t>
  </si>
  <si>
    <t>M3C</t>
  </si>
  <si>
    <t>M3D</t>
  </si>
  <si>
    <t>M3DP</t>
  </si>
  <si>
    <t>M3DP1</t>
  </si>
  <si>
    <t>DEANT - BIENESTAR SOCIAL</t>
  </si>
  <si>
    <t>M3DP10</t>
  </si>
  <si>
    <t>DEANT - JUSITICIA Y PAZ DIPRO</t>
  </si>
  <si>
    <t>M3DP11</t>
  </si>
  <si>
    <t>DEANT - JUSTICIA Y PAZ DICAR</t>
  </si>
  <si>
    <t>M3DP12</t>
  </si>
  <si>
    <t>DEANT - SECCIONAL TELEMATICA</t>
  </si>
  <si>
    <t>M3DP13</t>
  </si>
  <si>
    <t>DEANT - DIRECCION DE CARABINEROS</t>
  </si>
  <si>
    <t>M3DP14</t>
  </si>
  <si>
    <t>DEANT - DIRECCION DE ANTINARCOTICOS</t>
  </si>
  <si>
    <t>M3DP15</t>
  </si>
  <si>
    <t>DEANT - ESMAD</t>
  </si>
  <si>
    <t>M3DP16</t>
  </si>
  <si>
    <t>DEANT - UNIPOL</t>
  </si>
  <si>
    <t>M3DP17</t>
  </si>
  <si>
    <t>DEANT - DIEPO CAUCASIA</t>
  </si>
  <si>
    <t>M3DP2</t>
  </si>
  <si>
    <t>DEANT - BIESO EDUCACION</t>
  </si>
  <si>
    <t>M3DP3</t>
  </si>
  <si>
    <t>DEANT - BIESO RECREACION</t>
  </si>
  <si>
    <t>M3DP4</t>
  </si>
  <si>
    <t>DEANT - BIESO VIVIENDA FISCAL</t>
  </si>
  <si>
    <t>M3DP5</t>
  </si>
  <si>
    <t>DEANT - BIESO ASISTENCIA SOCIAL</t>
  </si>
  <si>
    <t>M3DP6</t>
  </si>
  <si>
    <t>M3DP7</t>
  </si>
  <si>
    <t>DEANT - DIRECCION DE INCORPORACION</t>
  </si>
  <si>
    <t>M3DP8</t>
  </si>
  <si>
    <t>DEANT - DIRECCION DE PROTECCION</t>
  </si>
  <si>
    <t>M3DP9</t>
  </si>
  <si>
    <t>M3DPC18</t>
  </si>
  <si>
    <t>DEANT - CAUCASIA JUSTICIA Y PAZ DIPRO</t>
  </si>
  <si>
    <t>M3DPC19</t>
  </si>
  <si>
    <t>DEANT - CAUCASIA JUSTICIA Y PAZ DICAR</t>
  </si>
  <si>
    <t>M3DPCVF</t>
  </si>
  <si>
    <t>DEANT - DIEPO CAUCASIA VIGENCIAS FUTURAS</t>
  </si>
  <si>
    <t>M3DPVF</t>
  </si>
  <si>
    <t>DEANT - VIGENCIAS FUTURAS</t>
  </si>
  <si>
    <t>M3E</t>
  </si>
  <si>
    <t>M3F</t>
  </si>
  <si>
    <t>ESCER</t>
  </si>
  <si>
    <t>M3G</t>
  </si>
  <si>
    <t>ESCOL</t>
  </si>
  <si>
    <t>M3I</t>
  </si>
  <si>
    <t>M3JP</t>
  </si>
  <si>
    <t>M3JP1</t>
  </si>
  <si>
    <t>M3K</t>
  </si>
  <si>
    <t>ESMAC</t>
  </si>
  <si>
    <t>M3L</t>
  </si>
  <si>
    <t>M3M</t>
  </si>
  <si>
    <t>M3N</t>
  </si>
  <si>
    <t>M3O</t>
  </si>
  <si>
    <t>M3P</t>
  </si>
  <si>
    <t>REGIONAL6</t>
  </si>
  <si>
    <t>M3PVF</t>
  </si>
  <si>
    <t>REGIONAL 6 - VIGENCIA FUTURA</t>
  </si>
  <si>
    <t>M3Q</t>
  </si>
  <si>
    <t>M3R</t>
  </si>
  <si>
    <t>M3VF</t>
  </si>
  <si>
    <t>M4</t>
  </si>
  <si>
    <t>METROPOLITANA DE CARTAGENA</t>
  </si>
  <si>
    <t>M4A</t>
  </si>
  <si>
    <t>DIRAN</t>
  </si>
  <si>
    <t>M4B</t>
  </si>
  <si>
    <t>M4B1</t>
  </si>
  <si>
    <t>M4B2</t>
  </si>
  <si>
    <t>M4B3</t>
  </si>
  <si>
    <t>M4B4</t>
  </si>
  <si>
    <t>M4C</t>
  </si>
  <si>
    <t>M4D</t>
  </si>
  <si>
    <t>M4D1</t>
  </si>
  <si>
    <t>DEPARTAMENTO DE POLICÍA BOLÍVAR</t>
  </si>
  <si>
    <t>M4D10</t>
  </si>
  <si>
    <t>DEBOL- POLICÍA FISCAL Y ADUANERA</t>
  </si>
  <si>
    <t>M4D11</t>
  </si>
  <si>
    <t>DEBOL - JUSTICIA Y PAZ DIPRO</t>
  </si>
  <si>
    <t>M4D12</t>
  </si>
  <si>
    <t>DEBOL - JUSTICIA Y PAZ DICAR</t>
  </si>
  <si>
    <t>M4D13</t>
  </si>
  <si>
    <t>DEBOL- SECCIONAL TELEMÁTICA</t>
  </si>
  <si>
    <t>M4D14</t>
  </si>
  <si>
    <t>DEBOL- DIRECCIÓN DE CARABINEROS</t>
  </si>
  <si>
    <t>M4D15</t>
  </si>
  <si>
    <t>DEBOL - DIRECCIÓN ANTINARCÓTICOS</t>
  </si>
  <si>
    <t>M4D16</t>
  </si>
  <si>
    <t>DEBOL - ESMAD</t>
  </si>
  <si>
    <t>M4D17</t>
  </si>
  <si>
    <t>DEBOL - FUCUR</t>
  </si>
  <si>
    <t>M4D2</t>
  </si>
  <si>
    <t>DEBOL - BIENESTAR SOCIAL</t>
  </si>
  <si>
    <t>M4D3</t>
  </si>
  <si>
    <t>DEBOL - BIESO EDUCACIÓN</t>
  </si>
  <si>
    <t>M4D4</t>
  </si>
  <si>
    <t>DEBOL - BIESO RECREACIÓN</t>
  </si>
  <si>
    <t>M4D5</t>
  </si>
  <si>
    <t>DEBOL - BIESO VIVIENDA FISCAL</t>
  </si>
  <si>
    <t>M4D6</t>
  </si>
  <si>
    <t>DEBOL- BIESO ASISTENCIA SOCIAL</t>
  </si>
  <si>
    <t>M4D7</t>
  </si>
  <si>
    <t>DEBOL- POLICÍA DE CARRETERAS</t>
  </si>
  <si>
    <t>M4D8</t>
  </si>
  <si>
    <t>DEBOL- DIRECCIÓN DE INCORPORACIÓN</t>
  </si>
  <si>
    <t>M4D9</t>
  </si>
  <si>
    <t>DEBOL - DIRECCIÓN DE PROTECCIÓN</t>
  </si>
  <si>
    <t>M4E</t>
  </si>
  <si>
    <t>M4F</t>
  </si>
  <si>
    <t>M4FVF</t>
  </si>
  <si>
    <t>REGIONAL 8 - VIGENCIA FUTURA</t>
  </si>
  <si>
    <t>M4JP</t>
  </si>
  <si>
    <t>M4JP1</t>
  </si>
  <si>
    <t>M4L</t>
  </si>
  <si>
    <t>M4M</t>
  </si>
  <si>
    <t>M4R</t>
  </si>
  <si>
    <t>REGIÓN DE POLICÍA 8</t>
  </si>
  <si>
    <t>M4R1</t>
  </si>
  <si>
    <t>REGIÓN DE POLICÍA 8 - BIENESTAR SOCIAL</t>
  </si>
  <si>
    <t>M4R2</t>
  </si>
  <si>
    <t>REGIÓN DE POLICÍA 8 - BIESO RECREACIÓN</t>
  </si>
  <si>
    <t>M4VF</t>
  </si>
  <si>
    <t>M4VF1</t>
  </si>
  <si>
    <t xml:space="preserve">REGIÓN DE POLICÍA 8 VIGENCIA FUTURA </t>
  </si>
  <si>
    <t>M4VF2</t>
  </si>
  <si>
    <t xml:space="preserve">DEBOL - VIGENCIA FUTURA </t>
  </si>
  <si>
    <t>M5</t>
  </si>
  <si>
    <t>METROPOLITANA DE BARRANQUILLA</t>
  </si>
  <si>
    <t>M5A</t>
  </si>
  <si>
    <t>M5B</t>
  </si>
  <si>
    <t>M5B1</t>
  </si>
  <si>
    <t>M5B2</t>
  </si>
  <si>
    <t>M5B3</t>
  </si>
  <si>
    <t>M5B4</t>
  </si>
  <si>
    <t>M5C</t>
  </si>
  <si>
    <t>M5CIW</t>
  </si>
  <si>
    <t>CENTRO DE INSTRUCCION WAYUU</t>
  </si>
  <si>
    <t>M5CIW1</t>
  </si>
  <si>
    <t xml:space="preserve">CENTRO DE INSTRUCCION WAYUU - BIENESTAR SOCIAL </t>
  </si>
  <si>
    <t>M5CIW2</t>
  </si>
  <si>
    <t xml:space="preserve">CENTRO DE INSTRUCCION WAYUU - BIESO EDUCACION </t>
  </si>
  <si>
    <t>M5CIW3</t>
  </si>
  <si>
    <t>CENTRO DE INSTRUCCION WAYUU - BIESO RECREACION</t>
  </si>
  <si>
    <t>M5CIW4</t>
  </si>
  <si>
    <t>CENTRO DE INSTRUCCION WAYUU - BIESO VIVIENDA FISCAL</t>
  </si>
  <si>
    <t>M5CIW5</t>
  </si>
  <si>
    <t>CENTRO DE INSTRUCCIÓN WAYUU - BIESO ASISTENCIA SOCIAL</t>
  </si>
  <si>
    <t>M5CIW6</t>
  </si>
  <si>
    <t>CENTRO DE INSTRUCCIÓN WAYUU - DIRECCIÓN DE INCORPORACIÓN</t>
  </si>
  <si>
    <t>M5CIW7</t>
  </si>
  <si>
    <t>CENTRO DE INSTRUCCIÓN WAYUU - SECCIONAL TELEMÁTICA</t>
  </si>
  <si>
    <t>M5CIW8</t>
  </si>
  <si>
    <t>CENTRO DE INSTRUCCIÓN WAYUU - DIRECCIÓN DE CARABINEROS</t>
  </si>
  <si>
    <t>M5CIW9</t>
  </si>
  <si>
    <t>CENTRO DE INSTRUCCIÓN WAYUU - DIRECCIÓN ANTINARCÓTICOS</t>
  </si>
  <si>
    <t>M5D</t>
  </si>
  <si>
    <t>M5D1</t>
  </si>
  <si>
    <t>M5D10</t>
  </si>
  <si>
    <t>M5D11</t>
  </si>
  <si>
    <t>DEATA - JUSTICIA Y PAZ DIPRO</t>
  </si>
  <si>
    <t>M5D12</t>
  </si>
  <si>
    <t>DEATA - JUSTICIA Y PAZ DICAR</t>
  </si>
  <si>
    <t>M5D13</t>
  </si>
  <si>
    <t>DEATA - SECCIONAL TELEMATICA</t>
  </si>
  <si>
    <t>M5D14</t>
  </si>
  <si>
    <t>DEATA - DIRECCION DE CARABINEROS</t>
  </si>
  <si>
    <t>M5D15</t>
  </si>
  <si>
    <t>DEATA - DIRECCION DE ANTINARCOTICOS</t>
  </si>
  <si>
    <t>M5D16</t>
  </si>
  <si>
    <t>DEATA - ESMAD</t>
  </si>
  <si>
    <t>M5D17</t>
  </si>
  <si>
    <t>DEATA - FUCUR</t>
  </si>
  <si>
    <t>M5D2</t>
  </si>
  <si>
    <t xml:space="preserve">DEATA - BIENESTAR SOCIAL </t>
  </si>
  <si>
    <t>M5D3</t>
  </si>
  <si>
    <t xml:space="preserve">DEATA - BIESO EDUCACION </t>
  </si>
  <si>
    <t>M5D4</t>
  </si>
  <si>
    <t xml:space="preserve">DEATA - BIESO RECREACION </t>
  </si>
  <si>
    <t>M5D5</t>
  </si>
  <si>
    <t xml:space="preserve">DEATA - BIESO VIVIENDA FISCAL </t>
  </si>
  <si>
    <t>M5D6</t>
  </si>
  <si>
    <t xml:space="preserve">DEATA - BIESO ASISTENCIA SOCIAL </t>
  </si>
  <si>
    <t>M5D7</t>
  </si>
  <si>
    <t>M5D8</t>
  </si>
  <si>
    <t xml:space="preserve">DEATA - DIRECCION DE INCORPORACION </t>
  </si>
  <si>
    <t>M5D9</t>
  </si>
  <si>
    <t xml:space="preserve">DEATA - DIRECCION DE PROTECCION </t>
  </si>
  <si>
    <t>M5E</t>
  </si>
  <si>
    <t>M5E1</t>
  </si>
  <si>
    <t>M5E10</t>
  </si>
  <si>
    <t>ESANA - DIRECCION DE ANTINARCOTICOS</t>
  </si>
  <si>
    <t>M5E2</t>
  </si>
  <si>
    <t xml:space="preserve">ESANA - BIENESTAR SOCIAL </t>
  </si>
  <si>
    <t>M5E3</t>
  </si>
  <si>
    <t xml:space="preserve">ESANA - BIESO EDUCACION </t>
  </si>
  <si>
    <t>M5E4</t>
  </si>
  <si>
    <t xml:space="preserve">ESANA - BIESO RECREACION </t>
  </si>
  <si>
    <t>M5E5</t>
  </si>
  <si>
    <t xml:space="preserve">ESANA - BIESO VIVIENDA FISCAL </t>
  </si>
  <si>
    <t>M5E6</t>
  </si>
  <si>
    <t xml:space="preserve">ESANA - BIESO ASISTENCIA SOCIAL </t>
  </si>
  <si>
    <t>M5E7</t>
  </si>
  <si>
    <t xml:space="preserve">ESANA - DIRECCION DE INCORPORACION </t>
  </si>
  <si>
    <t>M5E8</t>
  </si>
  <si>
    <t>ESANA - SECCIONAL TELEMATICA</t>
  </si>
  <si>
    <t>M5E9</t>
  </si>
  <si>
    <t>ESANA - DIRECCION DE CARABINEROS</t>
  </si>
  <si>
    <t>M5F</t>
  </si>
  <si>
    <t>FUCUR</t>
  </si>
  <si>
    <t>M5JP</t>
  </si>
  <si>
    <t>M5JP1</t>
  </si>
  <si>
    <t>M5L</t>
  </si>
  <si>
    <t>M5M</t>
  </si>
  <si>
    <t>M5O</t>
  </si>
  <si>
    <t>M5VF</t>
  </si>
  <si>
    <t>M5VF1</t>
  </si>
  <si>
    <t>METROPOLITANA DE BARRANQUILLA - VIGENCIA FUTURA</t>
  </si>
  <si>
    <t>M5VF2</t>
  </si>
  <si>
    <t>DEATA  - VIGENCIA FUTURA</t>
  </si>
  <si>
    <t>M5VF3</t>
  </si>
  <si>
    <t>ESANA - VIGENCIA FUTURA</t>
  </si>
  <si>
    <t>M5VF4</t>
  </si>
  <si>
    <t>CENTRO DE INSTRUCCIÓN WAYUU - VIGENCIA FUTURA</t>
  </si>
  <si>
    <t>M6</t>
  </si>
  <si>
    <t>METROPOLITANA DE BUCARAMANGA</t>
  </si>
  <si>
    <t>M6A</t>
  </si>
  <si>
    <t>M6B</t>
  </si>
  <si>
    <t>M6B1</t>
  </si>
  <si>
    <t>M6B2</t>
  </si>
  <si>
    <t>BIESO RECRECION</t>
  </si>
  <si>
    <t>M6B3</t>
  </si>
  <si>
    <t>M6B4</t>
  </si>
  <si>
    <t>M6C</t>
  </si>
  <si>
    <t>M6D</t>
  </si>
  <si>
    <t>DEPARTAMENTO DE POLICÍA SANTANDER</t>
  </si>
  <si>
    <t>M6D1</t>
  </si>
  <si>
    <t>DESAN - BIENESTAR SOCIAL</t>
  </si>
  <si>
    <t>M6D10</t>
  </si>
  <si>
    <t>DESAN  JUSTICIA Y PAZ DIPRO</t>
  </si>
  <si>
    <t>M6D11</t>
  </si>
  <si>
    <t>DESAN  JUSTICIA Y PAZ DICAR</t>
  </si>
  <si>
    <t>M6D12</t>
  </si>
  <si>
    <t>DESAN  SECCIONAL TELEMÁTICA</t>
  </si>
  <si>
    <t>M6D13</t>
  </si>
  <si>
    <t>DESAN -  DIRECCIÓN DE CARABINEROS</t>
  </si>
  <si>
    <t>M6D14</t>
  </si>
  <si>
    <t>DESAN -   DIRECCIÓN ANTINARCÓTICOS</t>
  </si>
  <si>
    <t>M6D15</t>
  </si>
  <si>
    <t>DESAN -   ESMAD</t>
  </si>
  <si>
    <t>M6D16</t>
  </si>
  <si>
    <t>DESAN -   FUCUR</t>
  </si>
  <si>
    <t>M6D2</t>
  </si>
  <si>
    <t>DESAN -  BIESO EDUCACIÓN</t>
  </si>
  <si>
    <t>M6D3</t>
  </si>
  <si>
    <t>DESAN -  BIESO RECREACIÓN</t>
  </si>
  <si>
    <t>M6D4</t>
  </si>
  <si>
    <t>DESAN -  BIESO VIVIENDA FISCAL</t>
  </si>
  <si>
    <t>M6D5</t>
  </si>
  <si>
    <t>DESAN -  BIESO ASISTENCIA SOCIAL</t>
  </si>
  <si>
    <t>M6D6</t>
  </si>
  <si>
    <t>DESAN -  POLICÍA DE CARRETERAS</t>
  </si>
  <si>
    <t>M6D7</t>
  </si>
  <si>
    <t>DESAN -  DIRECCIÓN DE INCORPORACIÓN</t>
  </si>
  <si>
    <t>M6D8</t>
  </si>
  <si>
    <t>DESAN-  DIRECCIÓN DE PROTECCIÓN</t>
  </si>
  <si>
    <t>M6D9</t>
  </si>
  <si>
    <t>DESAN -  POLICÍA FISCAL Y ADUANERA</t>
  </si>
  <si>
    <t>M6DP</t>
  </si>
  <si>
    <t>M6DP1</t>
  </si>
  <si>
    <t>DEMAM - BIENESTAR SOCIAL</t>
  </si>
  <si>
    <t>M6DP10</t>
  </si>
  <si>
    <t>DEMAM - JUSTICIA Y PAZ DIPRO</t>
  </si>
  <si>
    <t>M6DP11</t>
  </si>
  <si>
    <t>DEMAM - JUSTICIA Y PAZ DICAR</t>
  </si>
  <si>
    <t>M6DP12</t>
  </si>
  <si>
    <t>DEMAM - SECCIONAL TELEMATICA</t>
  </si>
  <si>
    <t>M6DP13</t>
  </si>
  <si>
    <t>DEMAM - DIRECCION DE CARABINEROS</t>
  </si>
  <si>
    <t>M6DP14</t>
  </si>
  <si>
    <t>DEMAM - DIRECCION DE ANTINARCOTICOS</t>
  </si>
  <si>
    <t>M6DP15</t>
  </si>
  <si>
    <t>DEMAM - ESMAD</t>
  </si>
  <si>
    <t>M6DP16</t>
  </si>
  <si>
    <t>DEMAM - UNIPOL</t>
  </si>
  <si>
    <t>M6DP2</t>
  </si>
  <si>
    <t>DEMAM - BIESO EDUCACION</t>
  </si>
  <si>
    <t>M6DP3</t>
  </si>
  <si>
    <t>DEMAM - BIESO RECREACION</t>
  </si>
  <si>
    <t>M6DP4</t>
  </si>
  <si>
    <t>DEMAM - BIESO VIVIENDA FISCAL</t>
  </si>
  <si>
    <t>M6DP5</t>
  </si>
  <si>
    <t>DEMAM - BIESO ASISTENCIA SOCIAL</t>
  </si>
  <si>
    <t>M6DP6</t>
  </si>
  <si>
    <t>M6DP7</t>
  </si>
  <si>
    <t>DEMAM - DIRECCION DE INCORPORACION</t>
  </si>
  <si>
    <t>M6DP8</t>
  </si>
  <si>
    <t>DEMAM - DIRECCION DE PROTECCION</t>
  </si>
  <si>
    <t>M6DP9</t>
  </si>
  <si>
    <t>M6DPVF</t>
  </si>
  <si>
    <t>DEMAM - VIGENCIAS FUTURAS</t>
  </si>
  <si>
    <t>M6E</t>
  </si>
  <si>
    <t>M6JP</t>
  </si>
  <si>
    <t>M6JP1</t>
  </si>
  <si>
    <t>M6L</t>
  </si>
  <si>
    <t>M6M</t>
  </si>
  <si>
    <t>M6O</t>
  </si>
  <si>
    <t>M6P</t>
  </si>
  <si>
    <t>M6VF</t>
  </si>
  <si>
    <t>M6VF1</t>
  </si>
  <si>
    <t>METROPOLITANA DE BUCARAMANGA- VIGENCIA FUTURA</t>
  </si>
  <si>
    <t>M6VF2</t>
  </si>
  <si>
    <t>DESAN VIGENCIA FUTURA</t>
  </si>
  <si>
    <t>M7</t>
  </si>
  <si>
    <t>M7A</t>
  </si>
  <si>
    <t>M7B</t>
  </si>
  <si>
    <t>M7B1</t>
  </si>
  <si>
    <t>M7B2</t>
  </si>
  <si>
    <t>M7B3</t>
  </si>
  <si>
    <t>M7B4</t>
  </si>
  <si>
    <t>M7C</t>
  </si>
  <si>
    <t>M7D</t>
  </si>
  <si>
    <t>M7D1</t>
  </si>
  <si>
    <t>DEPARTAMENTO DE POLICÍA NORTE DE SANTANDER</t>
  </si>
  <si>
    <t>M7D10</t>
  </si>
  <si>
    <t>DENOR -  POLICÍA FISCAL Y ADUANERA</t>
  </si>
  <si>
    <t>M7D11</t>
  </si>
  <si>
    <t>DENOR -   JUSTICIA Y PAZ DIPRO</t>
  </si>
  <si>
    <t>M7D12</t>
  </si>
  <si>
    <t xml:space="preserve"> DENOR - JUSTICIA Y PAZ DICAR</t>
  </si>
  <si>
    <t>M7D13</t>
  </si>
  <si>
    <t xml:space="preserve"> DENOR -SECCIONAL TELEMÁTICA</t>
  </si>
  <si>
    <t>M7D14</t>
  </si>
  <si>
    <t xml:space="preserve"> DENOR - DIRECCIÓN DE CARABINEROS</t>
  </si>
  <si>
    <t>M7D15</t>
  </si>
  <si>
    <t>DENOR  DIRECCIÓN ANTINARCÓTICOS</t>
  </si>
  <si>
    <t>M7D16</t>
  </si>
  <si>
    <t>DENOR  ESMAD</t>
  </si>
  <si>
    <t>M7D17</t>
  </si>
  <si>
    <t>DENOR  FUCUR</t>
  </si>
  <si>
    <t>M7D2</t>
  </si>
  <si>
    <t>DENOR - BIENESTAR SOCIAL</t>
  </si>
  <si>
    <t>M7D3</t>
  </si>
  <si>
    <t>DENOR - BIESO EDUCACIÓN</t>
  </si>
  <si>
    <t>M7D4</t>
  </si>
  <si>
    <t>DENOR - BIESO RECREACIÓN</t>
  </si>
  <si>
    <t>M7D5</t>
  </si>
  <si>
    <t>DENOR -  BIESO VIVIENDA FISCAL</t>
  </si>
  <si>
    <t>M7D6</t>
  </si>
  <si>
    <t>DENOR -  BIESO ASISTENCIA SOCIAL</t>
  </si>
  <si>
    <t>M7D7</t>
  </si>
  <si>
    <t>DENOR -  POLICÍA DE CARRETERAS</t>
  </si>
  <si>
    <t>M7D8</t>
  </si>
  <si>
    <t>DENOR -  DIRECCIÓN DE INCORPORACIÓN</t>
  </si>
  <si>
    <t>M7D9</t>
  </si>
  <si>
    <t>DENOR -  DIRECCIÓN DE PROTECCIÓN</t>
  </si>
  <si>
    <t>M7E</t>
  </si>
  <si>
    <t>REGIONAL 5</t>
  </si>
  <si>
    <t>M7EVF1</t>
  </si>
  <si>
    <t>REGIONAL 5 VIGENCIA FUTURA</t>
  </si>
  <si>
    <t>M7F</t>
  </si>
  <si>
    <t>DIPRO MECUC</t>
  </si>
  <si>
    <t>M7JP</t>
  </si>
  <si>
    <t>M7JP1</t>
  </si>
  <si>
    <t>M7L</t>
  </si>
  <si>
    <t>M7M</t>
  </si>
  <si>
    <t>M7O</t>
  </si>
  <si>
    <t>M7R</t>
  </si>
  <si>
    <t>REGIÓN DE POLICÍA 5</t>
  </si>
  <si>
    <t>M7R1</t>
  </si>
  <si>
    <t>REGIÓN DE POLICÍA 5 - BIESO RECREACIÓN</t>
  </si>
  <si>
    <t>M7R2</t>
  </si>
  <si>
    <t>REGIÓN DE POLICÍA 5 - BIENESTAR SOCIAL</t>
  </si>
  <si>
    <t>M7VF</t>
  </si>
  <si>
    <t>M7VF2</t>
  </si>
  <si>
    <t>DENOR - VIGENCIA FUTURA</t>
  </si>
  <si>
    <t>M7VF3</t>
  </si>
  <si>
    <t>REGIÓN DE POLICÍA 5 - VIGENCIA FUTURA</t>
  </si>
  <si>
    <t>M8</t>
  </si>
  <si>
    <t>METROPOLITANA DE PEREIRA</t>
  </si>
  <si>
    <t>M8A</t>
  </si>
  <si>
    <t>M8B</t>
  </si>
  <si>
    <t>M8B1</t>
  </si>
  <si>
    <t>M8B2</t>
  </si>
  <si>
    <t>M8B3</t>
  </si>
  <si>
    <t>M8B4</t>
  </si>
  <si>
    <t>M8C</t>
  </si>
  <si>
    <t>M8D</t>
  </si>
  <si>
    <t>M8D1</t>
  </si>
  <si>
    <t>DEPARTAMENTO DE POLICÍA RISARALDA</t>
  </si>
  <si>
    <t>M8D10</t>
  </si>
  <si>
    <t>DERIS - POLICÍA FISCAL Y ADUANERA</t>
  </si>
  <si>
    <t>M8D11</t>
  </si>
  <si>
    <t>DERIS - JUSTICIA Y PAZ DIPRO</t>
  </si>
  <si>
    <t>M8D12</t>
  </si>
  <si>
    <t>DERIS - JUSTICIA Y PAZ DICAR</t>
  </si>
  <si>
    <t>M8D13</t>
  </si>
  <si>
    <t>DERIS - SECCIONAL TELEMÁTICA</t>
  </si>
  <si>
    <t>M8D14</t>
  </si>
  <si>
    <t>DERIS - DIRECCIÓN DE CARABINEROS</t>
  </si>
  <si>
    <t>M8D15</t>
  </si>
  <si>
    <t>DERIS- DIRECCIÓN ANTINARCÓTICOS</t>
  </si>
  <si>
    <t>M8D16</t>
  </si>
  <si>
    <t>DERIS - ESMAD</t>
  </si>
  <si>
    <t>M8D17</t>
  </si>
  <si>
    <t>DERIS - FUCUR</t>
  </si>
  <si>
    <t>M8D2</t>
  </si>
  <si>
    <t>DERIS - BIENESTAR SOCIAL</t>
  </si>
  <si>
    <t>M8D3</t>
  </si>
  <si>
    <t>DERIS- BIESO EDUCACIÓN</t>
  </si>
  <si>
    <t>M8D4</t>
  </si>
  <si>
    <t>DERIS - BIESO RECREACIÓN</t>
  </si>
  <si>
    <t>M8D5</t>
  </si>
  <si>
    <t>DERIS - BIESO VIVIENDA FISCAL</t>
  </si>
  <si>
    <t>M8D6</t>
  </si>
  <si>
    <t>DERIS - BIESO ASISTENCIA SOCIAL</t>
  </si>
  <si>
    <t>M8D7</t>
  </si>
  <si>
    <t>DERIS- POLICÍA DE CARRETERAS</t>
  </si>
  <si>
    <t>M8D8</t>
  </si>
  <si>
    <t>DERIS - DIRECCIÓN DE INCORPORACIÓN</t>
  </si>
  <si>
    <t>M8D9</t>
  </si>
  <si>
    <t>DERIS - DIRECCIÓN DE PROTECCIÓN</t>
  </si>
  <si>
    <t>M8E</t>
  </si>
  <si>
    <t>M8F</t>
  </si>
  <si>
    <t>M8G</t>
  </si>
  <si>
    <t>M8H</t>
  </si>
  <si>
    <t>M8I</t>
  </si>
  <si>
    <t>M8J</t>
  </si>
  <si>
    <t>M8JP</t>
  </si>
  <si>
    <t>M8JP1</t>
  </si>
  <si>
    <t>M8K</t>
  </si>
  <si>
    <t>M8L</t>
  </si>
  <si>
    <t>M8LVF</t>
  </si>
  <si>
    <t>REGION 3 VIGENCIA FUTURA</t>
  </si>
  <si>
    <t>M8R</t>
  </si>
  <si>
    <t>REGIÓN DE POLICÍA 3</t>
  </si>
  <si>
    <t>M8R1</t>
  </si>
  <si>
    <t>REGIÓN DE POLICÍA 3 - BIENESTAR SOCIAL</t>
  </si>
  <si>
    <t>M8R2</t>
  </si>
  <si>
    <t>REGIÓN DE POLICÍA 3 - BIESO RECREACIÓN</t>
  </si>
  <si>
    <t>M8VF</t>
  </si>
  <si>
    <t>M8VF2</t>
  </si>
  <si>
    <t xml:space="preserve">REGIÓN DE POLICÍA 3 VIGENCIA FUTURA </t>
  </si>
  <si>
    <t>M8VF3</t>
  </si>
  <si>
    <t xml:space="preserve">DERIS - VIGENCIA FUTURA </t>
  </si>
  <si>
    <t>16-01-01-M9</t>
  </si>
  <si>
    <t>METROPOLITANA DE VILLAVICENCIO</t>
  </si>
  <si>
    <t>M9A</t>
  </si>
  <si>
    <t>DICAR</t>
  </si>
  <si>
    <t>M9B</t>
  </si>
  <si>
    <t>M9B1</t>
  </si>
  <si>
    <t>M9B2</t>
  </si>
  <si>
    <t>M9B3</t>
  </si>
  <si>
    <t>M9B4</t>
  </si>
  <si>
    <t>M9C</t>
  </si>
  <si>
    <t>DIPOL</t>
  </si>
  <si>
    <t>M9D</t>
  </si>
  <si>
    <t>SETRA</t>
  </si>
  <si>
    <t>M9D1</t>
  </si>
  <si>
    <t>M9D10</t>
  </si>
  <si>
    <t>M9D11</t>
  </si>
  <si>
    <t>DEMET- JUSTICIA Y PAZ DIPRO</t>
  </si>
  <si>
    <t>M9D12</t>
  </si>
  <si>
    <t>DEMET- JUSTICIA Y PAZ DICAR</t>
  </si>
  <si>
    <t>M9D13</t>
  </si>
  <si>
    <t>DEMET- SECCIONAL TELEMATICA</t>
  </si>
  <si>
    <t>M9D14</t>
  </si>
  <si>
    <t>DEMET- DIRECCION DE CARABINEROS</t>
  </si>
  <si>
    <t>M9D15</t>
  </si>
  <si>
    <t>DEMET- DIRECCION ANTINARCOTICOS</t>
  </si>
  <si>
    <t>M9D16</t>
  </si>
  <si>
    <t>DEMET- ESMAD</t>
  </si>
  <si>
    <t>M9D17</t>
  </si>
  <si>
    <t>DEMET- FUCUR</t>
  </si>
  <si>
    <t>M9D2</t>
  </si>
  <si>
    <t xml:space="preserve">DEMET- BIENESTAR SOCIAL </t>
  </si>
  <si>
    <t>M9D3</t>
  </si>
  <si>
    <t xml:space="preserve">DEMET- BIESO EDUCACION </t>
  </si>
  <si>
    <t>M9D4</t>
  </si>
  <si>
    <t>DEMET- BIESO RECREACION</t>
  </si>
  <si>
    <t>M9D5</t>
  </si>
  <si>
    <t>DEMET- BIESO VIVIENDA FISCAL</t>
  </si>
  <si>
    <t>M9D6</t>
  </si>
  <si>
    <t>DEMET- BIESO ASISTENCIA SOCIAL</t>
  </si>
  <si>
    <t>M9D7</t>
  </si>
  <si>
    <t>M9D8</t>
  </si>
  <si>
    <t xml:space="preserve">DEMET- DIRECCION DE INCORPORACION </t>
  </si>
  <si>
    <t>M9D9</t>
  </si>
  <si>
    <t xml:space="preserve">DEMET- DIRECCION DE PROTECCION </t>
  </si>
  <si>
    <t>M9DV</t>
  </si>
  <si>
    <t>M9DV1</t>
  </si>
  <si>
    <t xml:space="preserve">DEVAU - BIENESTAR SOCIAL </t>
  </si>
  <si>
    <t>M9DV10</t>
  </si>
  <si>
    <t>DEVAU - JUSTICIA Y PAZ DIPRO</t>
  </si>
  <si>
    <t>M9DV11</t>
  </si>
  <si>
    <t>DEVAU - JUSTICIA Y PAZ DICAR</t>
  </si>
  <si>
    <t>M9DV12</t>
  </si>
  <si>
    <t>DEVAU - SECCIONAL TELEMATICA</t>
  </si>
  <si>
    <t>M9DV13</t>
  </si>
  <si>
    <t>DEVAU - DIRECCION DE CARABINEROS</t>
  </si>
  <si>
    <t>M9DV14</t>
  </si>
  <si>
    <t>DEVAU - DIRECCION ANTINARCOTICOS</t>
  </si>
  <si>
    <t>M9DV15</t>
  </si>
  <si>
    <t>DEVAU - ESMAD</t>
  </si>
  <si>
    <t>M9DV16</t>
  </si>
  <si>
    <t>DEVAU - FUCUR</t>
  </si>
  <si>
    <t>M9DV2</t>
  </si>
  <si>
    <t xml:space="preserve">DEVAU - BIESO EDUCACION  </t>
  </si>
  <si>
    <t>M9DV3</t>
  </si>
  <si>
    <t xml:space="preserve">DEVAU - BIESO RECREACION </t>
  </si>
  <si>
    <t>M9DV4</t>
  </si>
  <si>
    <t xml:space="preserve">DEVAU - BIESO VIVIENDA FISCAL </t>
  </si>
  <si>
    <t>M9DV5</t>
  </si>
  <si>
    <t xml:space="preserve">DEVAU - BIESO ASISTENCIA SOCIAL </t>
  </si>
  <si>
    <t>M9DV6</t>
  </si>
  <si>
    <t>M9DV7</t>
  </si>
  <si>
    <t xml:space="preserve">DEVAU - DIRECCION DE INCORPORACION </t>
  </si>
  <si>
    <t>M9DV8</t>
  </si>
  <si>
    <t xml:space="preserve">DEVAU - DIRECCION DE PROTECCION </t>
  </si>
  <si>
    <t>M9DV9</t>
  </si>
  <si>
    <t>M9E</t>
  </si>
  <si>
    <t>ANTINARCOTICOS</t>
  </si>
  <si>
    <t>M9E1</t>
  </si>
  <si>
    <t>ESCUELA DE CARABINEROS EDUARDO CUEVAS GARCIA</t>
  </si>
  <si>
    <t>M9E10</t>
  </si>
  <si>
    <t>ESECU - DIRECCION ANTINARCOTICOS</t>
  </si>
  <si>
    <t>M9E2</t>
  </si>
  <si>
    <t xml:space="preserve">ESECU - BIENESTAR SOCIAL </t>
  </si>
  <si>
    <t>M9E3</t>
  </si>
  <si>
    <t xml:space="preserve">ESECU - BIESO EDUACION </t>
  </si>
  <si>
    <t>M9E4</t>
  </si>
  <si>
    <t xml:space="preserve">ESECU - BIESO RECREACION </t>
  </si>
  <si>
    <t>M9E5</t>
  </si>
  <si>
    <t xml:space="preserve">ESECU - BIESO VIVIENDA FISCAL </t>
  </si>
  <si>
    <t>M9E6</t>
  </si>
  <si>
    <t>ESECU - BIESO ASISTENCIA SOCIAL</t>
  </si>
  <si>
    <t>M9E7</t>
  </si>
  <si>
    <t xml:space="preserve">ESECU - DIRECCION DE INCORPORACION </t>
  </si>
  <si>
    <t>M9E8</t>
  </si>
  <si>
    <t>ESECU - SECCIONAL TELEMATICA</t>
  </si>
  <si>
    <t>M9E9</t>
  </si>
  <si>
    <t>ESECU - DIRECCION DE CARABINEROS</t>
  </si>
  <si>
    <t>M9F</t>
  </si>
  <si>
    <t>DEVAU</t>
  </si>
  <si>
    <t>M9G</t>
  </si>
  <si>
    <t>ESMAG</t>
  </si>
  <si>
    <t>M9H</t>
  </si>
  <si>
    <t>M9I</t>
  </si>
  <si>
    <t>M9J</t>
  </si>
  <si>
    <t>M9JP</t>
  </si>
  <si>
    <t>M9JP1</t>
  </si>
  <si>
    <t>M9K</t>
  </si>
  <si>
    <t>ARCOI REGION 7</t>
  </si>
  <si>
    <t>M9R</t>
  </si>
  <si>
    <t>M9R1</t>
  </si>
  <si>
    <t>M9R2</t>
  </si>
  <si>
    <t>M9VF</t>
  </si>
  <si>
    <t>M9VF1</t>
  </si>
  <si>
    <t>METROPOLITANA DE VILLAVICENCIO - VIGENCIA FUTURA</t>
  </si>
  <si>
    <t>M9VF2</t>
  </si>
  <si>
    <t>DEMET - VIGENCIA FUTURA</t>
  </si>
  <si>
    <t>M9VF3</t>
  </si>
  <si>
    <t>REGIONAL 7- VIGENCIA FUTURA</t>
  </si>
  <si>
    <t>M9VF4</t>
  </si>
  <si>
    <t>DEVAU- VIGENCIA FUTURA</t>
  </si>
  <si>
    <t>M9VF5</t>
  </si>
  <si>
    <t>ESECU- VIGENCIA FUTURA</t>
  </si>
  <si>
    <t>Granada de gas CS</t>
  </si>
  <si>
    <t>8.1</t>
  </si>
  <si>
    <t>Inversión 2022</t>
  </si>
  <si>
    <t xml:space="preserve">Código </t>
  </si>
  <si>
    <t>OFITE</t>
  </si>
  <si>
    <t>DEPARTAMENTO DE POLICIA CUNDINAMARCA</t>
  </si>
  <si>
    <t>REGIONAL DE POLICIA 1</t>
  </si>
  <si>
    <t>REGIONAL DE POLICIA 1 - VIGENCIA FUTURA</t>
  </si>
  <si>
    <t>POLICIA FISCAL Y ADUANERA</t>
  </si>
  <si>
    <t>POLICIA DE CARRETERAS</t>
  </si>
  <si>
    <t>DEPARTAMENTO DE POLICIA CAQUETA</t>
  </si>
  <si>
    <t>DEPARTAMENTO DE POLICIA CAQUETA- VIGENCIA FUTURA</t>
  </si>
  <si>
    <t>DEPARTAMENTO DE POLICIA CASANARE</t>
  </si>
  <si>
    <t>DEPARTAMENTO DE POLICIA CASANARE- VIGENCIA FUTURA</t>
  </si>
  <si>
    <t>DEPARTAMENTO DE POLICIA CESAR</t>
  </si>
  <si>
    <t>DEPARTAMENTO DE POLICIA CESAR - VIGENCIA FUTURA</t>
  </si>
  <si>
    <t>DEPARTAMENTO DE POLICIA CHOCO</t>
  </si>
  <si>
    <t>DEPARTAMENTO DE POLICIA CHOCO- VIGENCIA FUTURA</t>
  </si>
  <si>
    <t>DEPARTAMENTO DE POLICIA GUAINIA</t>
  </si>
  <si>
    <t>DEPARTAMENTO DE POLICIA GUAINIA - VIGENCIA FUTURA</t>
  </si>
  <si>
    <t>DEPARTAMENTO DE POLICIA GUJIRA</t>
  </si>
  <si>
    <t>DEPARTAMENTO DE POLICIA GUAJIRA - VIGENCIA FUTURA</t>
  </si>
  <si>
    <t>DEPARTAMENTO DE POLICIA GUAVIARE</t>
  </si>
  <si>
    <t>DEPARTAMENTO DE POLICIA GUAVIARE - VIGENCIA FUTURA</t>
  </si>
  <si>
    <t>DEPARTAMENTO DE POLICIA PUTUMAYO</t>
  </si>
  <si>
    <t>DEPARTAMENTO DE POLICIA PUTUMAYO-  VIGENCIA FUTURA</t>
  </si>
  <si>
    <t>DEPARTAMENTO DE POLICIA QUINDIO</t>
  </si>
  <si>
    <t>DEPARTAMENTO DE POLICIA QUINDIO-  VIGENCIA FUTURA</t>
  </si>
  <si>
    <t>DEPARTAMENTO DE POLICIA SAN ANDRES Y PROVIDENCIA</t>
  </si>
  <si>
    <t>DEPARTAMENTO DE POLICIA SAN ANDRES Y PROVIDENCIA-  VIGENCIA FUTURA</t>
  </si>
  <si>
    <t>DEPARTAMENTO DE POLICIA SUCRE</t>
  </si>
  <si>
    <t>DEPARTAMENTO DE POLICIA SUCRE -  VIGENCIA FUTURA</t>
  </si>
  <si>
    <t>DEPARTAMENTO DE POLICIA URABA</t>
  </si>
  <si>
    <t>DEPARTAMENTO DE POLICIA URABA-  VIGENCIA FUTURA</t>
  </si>
  <si>
    <t>DEPARTAMENTO DE POLICIA VICHADA</t>
  </si>
  <si>
    <t>DEPARTAMENTO DE POLICIA VICHADA - VIGENCIA FUTURA</t>
  </si>
  <si>
    <t>DEPARTAMENTO DE POLICIA AMAZONAS</t>
  </si>
  <si>
    <t>DEPARTAMENTO DE POLICIA ARAUCA</t>
  </si>
  <si>
    <t>POLICIA CARRETERAS</t>
  </si>
  <si>
    <t>DEPARTAMENTO DE POLICIA ARAUCA - VIGENCIA FUTURA</t>
  </si>
  <si>
    <t>ESCUELA SECCIONAL DE POLICIA JUDICIAL E INVESTIGACION</t>
  </si>
  <si>
    <t xml:space="preserve">ESCUELA SECCIONAL DE POLICIA JUDICIAL E INVESTIGACION -VIGENCIA FUTURA </t>
  </si>
  <si>
    <t>DIRECCION DE INTELIGENCIA POLICIAL</t>
  </si>
  <si>
    <t>ESCUELA DE POLICIA DIASE</t>
  </si>
  <si>
    <t>DETOL - POLICÍA DE CARRETERA</t>
  </si>
  <si>
    <t>POLICIA METROPOLITANA DE SANTA MARTA</t>
  </si>
  <si>
    <t>DEPARTAMENTO DE POLICIA MAGDALENA</t>
  </si>
  <si>
    <t xml:space="preserve">DEMAG - POLICIA DE CARRETERAS </t>
  </si>
  <si>
    <t>DEMAG - POLICIA FISCAL Y ADUANERA</t>
  </si>
  <si>
    <t>POLICIA ANTINARCOTICOS ZONA NORTE</t>
  </si>
  <si>
    <t>POLICIA METROPOLITANA DE SANTA MARTA - VIGENCIA FUTURA</t>
  </si>
  <si>
    <t>POLICIA METROPOLITANA DE POPAYAN</t>
  </si>
  <si>
    <t xml:space="preserve">DECAU POLICIA FISCAL Y ADUANERA </t>
  </si>
  <si>
    <t>DEPARTAMENTO DE POLICIA CAUCA</t>
  </si>
  <si>
    <t>DECAU POLICIA DE CARRETERAS</t>
  </si>
  <si>
    <t>REGIONAL DE POLICIA 4</t>
  </si>
  <si>
    <t>REGIONAL DE POLICIA 4 - BIENESTAR SOCIAL</t>
  </si>
  <si>
    <t xml:space="preserve">REGIONAL DE POLICIA 4 - BIESO RECREACION </t>
  </si>
  <si>
    <t>POLICIA METROPOLITANA DE POPAYAN - VIGENCIA FUTURA</t>
  </si>
  <si>
    <t>POLICIA METROPOLITANA DE NEIVA</t>
  </si>
  <si>
    <t>POLICIA METROPOLITANA DE SAN JERONIMO DE MONTERIA</t>
  </si>
  <si>
    <t>DEPARTAMENTO DE POLICIA CORDOBA</t>
  </si>
  <si>
    <t>DECOR POLICIA FISCAL Y ADUANERA</t>
  </si>
  <si>
    <t>DECOR POLICIA DE CARRETERAS</t>
  </si>
  <si>
    <t>POLICIA METROPOLITANA DE MONTERIA</t>
  </si>
  <si>
    <t>MEMOT POLICIA DE CARRETERAS</t>
  </si>
  <si>
    <t>MEMOT POLICIA FISCAL Y ADUANERA</t>
  </si>
  <si>
    <t>POLICIA METROPOLITANA DE MANIZALES</t>
  </si>
  <si>
    <t>DEPARTAMENTO DE POLICIA CALDAS</t>
  </si>
  <si>
    <t>DECAL POLICIA DE CARRETERAS</t>
  </si>
  <si>
    <t>DECAL POLICIA FISCAL Y ADUANERA</t>
  </si>
  <si>
    <t>MEMAZ POLICIA DE CARRETERAS</t>
  </si>
  <si>
    <t>MEMAZ POLICIA FISCAL Y ADUANERA</t>
  </si>
  <si>
    <t>POLICIA METROPOLITANA DE TUNJA</t>
  </si>
  <si>
    <t>DEPARTAMENTO DE POLICIA BOYACA</t>
  </si>
  <si>
    <t>DEBOY POLICIA DE CARRETERAS</t>
  </si>
  <si>
    <t>ESCUELA DE POLICIA RAFAEL REYES</t>
  </si>
  <si>
    <t>METUN POLICIA DE CARRETERAS</t>
  </si>
  <si>
    <t>POLICIA METROPOLITANA DE SAN JUAN DE PASTO</t>
  </si>
  <si>
    <t>DEPARTAMENTO DE POLICIA NARIÑO</t>
  </si>
  <si>
    <t>DENAR POLICIA DE CARRETERAS</t>
  </si>
  <si>
    <t>DENAR POLICIA DE CARRETERAS VF</t>
  </si>
  <si>
    <t>DENAR POLICIA FISCAL Y ADUANERA</t>
  </si>
  <si>
    <t>DENAR POLICIA FISCAL Y ADUANERA VF</t>
  </si>
  <si>
    <t>POLICIA METROPOLITANA DE PASTO</t>
  </si>
  <si>
    <t>MEPAS POLICIA DE CARRETERAS</t>
  </si>
  <si>
    <t>MEPAS POLICIA FISCAL Y ADUANERA</t>
  </si>
  <si>
    <t>DEPARTAMENTO DE POLICIA VALLE</t>
  </si>
  <si>
    <t>DEVAL - POLICIA DE CARRETERAS</t>
  </si>
  <si>
    <t>DEVAL - POLICIA FISCAL Y ADUANERA</t>
  </si>
  <si>
    <t>DEPARTAMENTO DE POLICIA ANTIOQUIA</t>
  </si>
  <si>
    <t>DEANT - POLICIA DE CARRETERAS</t>
  </si>
  <si>
    <t>DEANT - POLICIA FISCAL Y ADUANERA</t>
  </si>
  <si>
    <t xml:space="preserve">DEPARTAMENTO DE POLICIA ATLANTICO </t>
  </si>
  <si>
    <t>DEATA - POLICIA FISCAL Y ADUANERA</t>
  </si>
  <si>
    <t>DEATA - POLICIA DE CARRETERAS</t>
  </si>
  <si>
    <t>ESCUELA DE POLICIA ANTONIO NARIÑO</t>
  </si>
  <si>
    <t>DEPARTAMENTO DE POLICIA MAGDALENA MEDIO</t>
  </si>
  <si>
    <t>DEMAM - POLICIA DE CARRETERAS</t>
  </si>
  <si>
    <t>DEMAM - POLICIA FISCAL Y ADUANERA</t>
  </si>
  <si>
    <t>METROPOLITANA DE CUCUTA</t>
  </si>
  <si>
    <t>DEPARTAMENTO DE POLICIA META</t>
  </si>
  <si>
    <t>DEMET- POLICIA FISCAL Y ADUANERA</t>
  </si>
  <si>
    <t>DEMET- POLICIA DE CARRETERAS</t>
  </si>
  <si>
    <t>DEPARTAMENTO DE POLICIA VAUPES</t>
  </si>
  <si>
    <t>DEVAU - POLICIA DE CARRETERAS</t>
  </si>
  <si>
    <t>DEVAU - POLICIA FISCAL Y ADUANERA</t>
  </si>
  <si>
    <t>REGIONAL DE POLICIA NO. 7</t>
  </si>
  <si>
    <t>REGIONAL DE POLICIA 7</t>
  </si>
  <si>
    <t xml:space="preserve">REGIONAL DE POLICIA 7 - BIENESTAR SOCIAL </t>
  </si>
  <si>
    <t xml:space="preserve">REGIONAL DE POLICIA 7 - BIESO RECREACION  </t>
  </si>
  <si>
    <t>COMPROMISOS INVERSION 2022</t>
  </si>
  <si>
    <t>6.2</t>
  </si>
  <si>
    <t>ESTACIONES DE POLICÍA ADECUADAS Y DOTADAS</t>
  </si>
  <si>
    <t>1501028</t>
  </si>
  <si>
    <t>ESTACIONES DE POLICÍA</t>
  </si>
  <si>
    <t>Esferas con contenido (OC/PAVA/CS) calibre 0.68”</t>
  </si>
  <si>
    <t>Protector Corporal antimotín</t>
  </si>
  <si>
    <t xml:space="preserve">Realizar  interventoría </t>
  </si>
  <si>
    <t xml:space="preserve">COLEGIOS POLICÍA NACIONAL </t>
  </si>
  <si>
    <t>Desarrollar obra de adecuación de colegios a nivel nacional</t>
  </si>
  <si>
    <r>
      <rPr>
        <b/>
        <sz val="14"/>
        <color theme="1"/>
        <rFont val="Century Gothic"/>
        <family val="2"/>
      </rPr>
      <t>CÓDIGO:</t>
    </r>
    <r>
      <rPr>
        <sz val="14"/>
        <color theme="1"/>
        <rFont val="Century Gothic"/>
        <family val="2"/>
      </rPr>
      <t xml:space="preserve"> 1DE-FR-0012</t>
    </r>
  </si>
  <si>
    <r>
      <rPr>
        <b/>
        <sz val="14"/>
        <color theme="1"/>
        <rFont val="Century Gothic"/>
        <family val="2"/>
      </rPr>
      <t>FECHA:</t>
    </r>
    <r>
      <rPr>
        <sz val="14"/>
        <color theme="1"/>
        <rFont val="Century Gothic"/>
        <family val="2"/>
      </rPr>
      <t xml:space="preserve"> 02-03-2020</t>
    </r>
  </si>
  <si>
    <r>
      <rPr>
        <b/>
        <sz val="14"/>
        <color theme="1"/>
        <rFont val="Century Gothic"/>
        <family val="2"/>
      </rPr>
      <t xml:space="preserve">VERSIÓN: </t>
    </r>
    <r>
      <rPr>
        <sz val="14"/>
        <color theme="1"/>
        <rFont val="Century Gothic"/>
        <family val="2"/>
      </rPr>
      <t xml:space="preserve"> 2</t>
    </r>
  </si>
  <si>
    <r>
      <rPr>
        <b/>
        <sz val="14"/>
        <rFont val="Century Gothic"/>
        <family val="2"/>
      </rPr>
      <t>CÓDIGO:</t>
    </r>
    <r>
      <rPr>
        <sz val="14"/>
        <rFont val="Century Gothic"/>
        <family val="2"/>
      </rPr>
      <t xml:space="preserve"> 1DE-FR-0012</t>
    </r>
  </si>
  <si>
    <r>
      <rPr>
        <b/>
        <sz val="14"/>
        <rFont val="Century Gothic"/>
        <family val="2"/>
      </rPr>
      <t>FECHA:</t>
    </r>
    <r>
      <rPr>
        <sz val="14"/>
        <rFont val="Century Gothic"/>
        <family val="2"/>
      </rPr>
      <t xml:space="preserve"> 02-03-2020</t>
    </r>
  </si>
  <si>
    <r>
      <rPr>
        <b/>
        <sz val="14"/>
        <rFont val="Century Gothic"/>
        <family val="2"/>
      </rPr>
      <t xml:space="preserve">VERSIÓN: </t>
    </r>
    <r>
      <rPr>
        <sz val="14"/>
        <rFont val="Century Gothic"/>
        <family val="2"/>
      </rPr>
      <t xml:space="preserve"> 2</t>
    </r>
  </si>
  <si>
    <t xml:space="preserve">CENTROS VACACIONALES </t>
  </si>
  <si>
    <t>Desarrollar obra de adecuación centros vacacionales a nivel nacional</t>
  </si>
  <si>
    <t>Realizar interventoría adecuación centros vacacionales</t>
  </si>
  <si>
    <t>FORTALECIMIENTO  DE LA INFRAESTRUCTURA DE SOPORTE PARA EL BIENESTAR SOCIAL DE LOS FUNCIONARIOS DE LA POLICÍA NACIONAL</t>
  </si>
  <si>
    <r>
      <rPr>
        <b/>
        <sz val="16"/>
        <rFont val="Century Gothic"/>
        <family val="2"/>
      </rPr>
      <t>CÓDIGO:</t>
    </r>
    <r>
      <rPr>
        <sz val="16"/>
        <rFont val="Century Gothic"/>
        <family val="2"/>
      </rPr>
      <t xml:space="preserve"> 1DE-FR-0012</t>
    </r>
  </si>
  <si>
    <r>
      <rPr>
        <b/>
        <sz val="16"/>
        <rFont val="Century Gothic"/>
        <family val="2"/>
      </rPr>
      <t>FECHA:</t>
    </r>
    <r>
      <rPr>
        <sz val="16"/>
        <rFont val="Century Gothic"/>
        <family val="2"/>
      </rPr>
      <t xml:space="preserve"> 02-03-2020</t>
    </r>
  </si>
  <si>
    <r>
      <rPr>
        <b/>
        <sz val="16"/>
        <rFont val="Century Gothic"/>
        <family val="2"/>
      </rPr>
      <t xml:space="preserve">VERSIÓN: </t>
    </r>
    <r>
      <rPr>
        <sz val="16"/>
        <rFont val="Century Gothic"/>
        <family val="2"/>
      </rPr>
      <t xml:space="preserve"> 2</t>
    </r>
  </si>
  <si>
    <t>Sobrante</t>
  </si>
  <si>
    <t xml:space="preserve">TOTAL GENERAL </t>
  </si>
  <si>
    <t>Municiones  letales</t>
  </si>
  <si>
    <t>Munición calibre 9 mm </t>
  </si>
  <si>
    <t>Munición calibre 5,56 mm </t>
  </si>
  <si>
    <t>COLEGIO NUESTRA SEÑORA DE FÁTIMA PASTO</t>
  </si>
  <si>
    <r>
      <rPr>
        <b/>
        <sz val="17"/>
        <color theme="1"/>
        <rFont val="Century Gothic"/>
        <family val="2"/>
      </rPr>
      <t>CÓDIGO:</t>
    </r>
    <r>
      <rPr>
        <sz val="17"/>
        <color theme="1"/>
        <rFont val="Century Gothic"/>
        <family val="2"/>
      </rPr>
      <t xml:space="preserve"> 1DE-FR-0012</t>
    </r>
  </si>
  <si>
    <r>
      <rPr>
        <b/>
        <sz val="17"/>
        <color theme="1"/>
        <rFont val="Century Gothic"/>
        <family val="2"/>
      </rPr>
      <t>FECHA:</t>
    </r>
    <r>
      <rPr>
        <sz val="17"/>
        <color theme="1"/>
        <rFont val="Century Gothic"/>
        <family val="2"/>
      </rPr>
      <t xml:space="preserve"> 02-03-2020</t>
    </r>
  </si>
  <si>
    <r>
      <rPr>
        <b/>
        <sz val="17"/>
        <color theme="1"/>
        <rFont val="Century Gothic"/>
        <family val="2"/>
      </rPr>
      <t xml:space="preserve">VERSIÓN: </t>
    </r>
    <r>
      <rPr>
        <sz val="17"/>
        <color theme="1"/>
        <rFont val="Century Gothic"/>
        <family val="2"/>
      </rPr>
      <t xml:space="preserve"> 2</t>
    </r>
  </si>
  <si>
    <t xml:space="preserve">GASTOS DE NACIONALIZACIÓN </t>
  </si>
  <si>
    <t>8.2</t>
  </si>
  <si>
    <t>Municiones Menos letales</t>
  </si>
  <si>
    <t>Chaleco antibalas nivel IIIA  y IV externo</t>
  </si>
  <si>
    <t xml:space="preserve">Casco balístico nivel IIIA  </t>
  </si>
  <si>
    <t>Motocicleta para servicio de vigilancia - MNVCC- (uniformada)</t>
  </si>
  <si>
    <t>Motocicleta no uniformada (DIJIN - DIASE - DIPOL)</t>
  </si>
  <si>
    <t>Camioneta pick up uniformada para el servicio de Policía</t>
  </si>
  <si>
    <t>MEJORAMIENTO DE LA MOVILIDAD ESTRATÉGICA, ORIENTADA AL SERVICIO DE POLICÍA EN EL TERRITORIO NACIONAL</t>
  </si>
  <si>
    <t>Mantenimiento de Aeronaves de la Aviación Policial</t>
  </si>
  <si>
    <t>Desarrollar obra de construcción</t>
  </si>
  <si>
    <t>1505</t>
  </si>
  <si>
    <t>1505006</t>
  </si>
  <si>
    <t>SERVICIOS DE ALOJAMIENTO</t>
  </si>
  <si>
    <t>Construcción, dotación e interventoría bloque administrativo para el Comando DEVAL - fase II  - Vigencias Futuras</t>
  </si>
  <si>
    <t>Construcción, dotación e Interventoría comando policía metropolitana de Valledupar - fase II  - Vigencias Futuras</t>
  </si>
  <si>
    <t>Construcción, dotación e Interventoría comando policía metropolitana MESAN, fase 6 y 7  - Vigencias Futuras</t>
  </si>
  <si>
    <t>Construcción e interventoría para el  Distrito Caucasia - DEANT Fase III y pago de licencia  - Vigencias Futuras</t>
  </si>
  <si>
    <t>Mantenimiento instalaciones Estaciones de Policia</t>
  </si>
  <si>
    <t>9.1</t>
  </si>
  <si>
    <t>10.1</t>
  </si>
  <si>
    <t>12.1</t>
  </si>
  <si>
    <t>12.2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</si>
  <si>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</si>
  <si>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</si>
  <si>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</si>
  <si>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</si>
  <si>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</si>
  <si>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</si>
  <si>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</si>
  <si>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</si>
  <si>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</si>
  <si>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</si>
  <si>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</si>
  <si>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</si>
  <si>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</si>
  <si>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</si>
  <si>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20105C</t>
  </si>
  <si>
    <t>20109B</t>
  </si>
  <si>
    <t>Construcción, dotación e interventoría comando MENEV y DEUIL Fase I Bloque C - Vigencias Futuras</t>
  </si>
  <si>
    <t xml:space="preserve">Cartucho gas 37/38 mm ( 3 Pastillas) </t>
  </si>
  <si>
    <t>Casco táctico antimotín</t>
  </si>
  <si>
    <t>Estudios para la construcción muros de contención y obras de mitigación Estación de Policía la Vega DECAU</t>
  </si>
  <si>
    <t>Adquisición equipos de cómputo para la Policía Nacional</t>
  </si>
  <si>
    <t>recurso aplazado</t>
  </si>
  <si>
    <t xml:space="preserve">recomposicion de recursos </t>
  </si>
  <si>
    <t>7.2</t>
  </si>
  <si>
    <t xml:space="preserve">GASTOS DE NACIONALIZACION </t>
  </si>
  <si>
    <t>9.2</t>
  </si>
  <si>
    <t>Vigencias futuras 2025 - Construcción y dotación Comando MENEV y DEUIL Fase I Bloques A,B y C)</t>
  </si>
  <si>
    <t>Vigencias futuras 2025 - Interventoría para la  construcción y dotación Comando MENEV y DEUIL Fase I Bloques A,B y C)</t>
  </si>
  <si>
    <t>Vigencias futuras 2025 - Construcción y dotación bloque administrativo para el Comando DEVAL - fase II</t>
  </si>
  <si>
    <t>Vigencias futuras 2025 - Interventoría para la Construcción y dotación bloque administrativo para el comando DEVAL - fase II</t>
  </si>
  <si>
    <t>Vigencias futuras 2025 - Construcción y dotación comando de la metropolitana de policía de Valledupar - fase II</t>
  </si>
  <si>
    <t>Vigencias futuras 2025 - Interventoría para la  construcción y dotación comando de la metropolitana de policía de Valledupar - fase II</t>
  </si>
  <si>
    <t>Vigencias futuras 2025 - Construcción y dotación comando MESAN, fase 6 y 7</t>
  </si>
  <si>
    <t>Vigencias futuras 2025 - Interventoría para la construcción y dotación comando MESAN, fase 6 y 7</t>
  </si>
  <si>
    <t xml:space="preserve">Apalancamiento vigencias futuras para la construcción, dotación e interventoría comando DECAL - MEMAZ fase I </t>
  </si>
  <si>
    <t xml:space="preserve">Apalancamiento vigencias futuras para la construcción y  dotación comando DECAL - MEMAZ fase I </t>
  </si>
  <si>
    <t xml:space="preserve">Apalancamiento vigencias futuras interventoría para la construcción y dotación comando DECAL - MEMAZ fase I </t>
  </si>
  <si>
    <t>Consultoría e interventoría para la elaboración de estudios y diseños para la construcción del Comando de Región Nro. 4</t>
  </si>
  <si>
    <t>Consultoría para la elaboración de estudios y diseños para la construcción del Comando de Región Nro. 4</t>
  </si>
  <si>
    <t>Interventoría para la Consultoría de elaboración de estudios y diseños para la construcción del Comando de Región Nro. 4</t>
  </si>
  <si>
    <t>Actualización consultoría e interventoría para los de estudios y diseños para el comando Departamento de Policía Santander con áreas de apoyo a la Policía Metropolitana de Bucaramanga</t>
  </si>
  <si>
    <t>Actualización consultoría para los de estudios y diseños para el comando Departamento de Policía Santander con áreas de apoyo a la Policía Metropolitana de Bucaramanga</t>
  </si>
  <si>
    <t>Interventoría para la actualización de la consultoría para los de estudios y diseños para el comando Departamento de Policía Santander con áreas de apoyo a la Policía Metropolitana de Bucaramanga</t>
  </si>
  <si>
    <t>Pago pasivos exigibles - Vigencia expirada Comando Policía Metropolitana de Valledupar Lote 1 ( 06-6-10142-20 -  06-3-10144-20)</t>
  </si>
  <si>
    <t>Pago Pasivos Exigibles - Vigencias Expiradas Contrato 06-6-10142-20 Obra Valledupar Lote 1</t>
  </si>
  <si>
    <t>Pago Pasivos Exigibles - Vigencias Expiradas Contrato 06-3-10144-20 Interventoría  Valledupar Lote 1</t>
  </si>
  <si>
    <t>Pago pasivos exigibles - Vigencia expirada Comando Policía Metropolitana de Valledupar Lote 2 (06-6-10143-20 - 06-3-10145-20)</t>
  </si>
  <si>
    <t>Pago Pasivos Exigibles - Vigencias Expiradas Contrato 06-6-10143-20  Obra Valledupar Lote 2</t>
  </si>
  <si>
    <t>Pago Pasivos Exigibles - Vigencias Expiradas Contrato 06-3-10145-20 Interventoría  Valledupar Lote 2</t>
  </si>
  <si>
    <t>Terminación construcción, dotación e interventoría comando MENEV y DEUIL  MENEV – DEUIL fase I B</t>
  </si>
  <si>
    <t>Terminación construcción, dotación comando MENEV y DEUIL  MENEV – DEUIL fase I B</t>
  </si>
  <si>
    <t>Interventoría para la terminación construcción, dotación comando MENEV y DEUIL  MENEV – DEUIL fase I B</t>
  </si>
  <si>
    <t>Adición Nro. 1 Construcción, dotación e Interventoría comando policía metropolitana MESAN, fase 6 y 7  - Vigencias Futuras</t>
  </si>
  <si>
    <t>Adición Nro. 1 - Construcción y dotación comando MESAN, fase 6 y 7</t>
  </si>
  <si>
    <t>Adición Nro. 1 - Interventoría para la construcción y dotación comando MESAN, fase 6 y 7</t>
  </si>
  <si>
    <t>Adición Nro. 1 Construcción, dotación e interventoría comando MENEV y DEUIL Fase I Bloque C</t>
  </si>
  <si>
    <t>Adición Nro. 1 - Construcción y dotación Comando MENEV y DEUIL Fase I Bloques A,B y C)</t>
  </si>
  <si>
    <t>Adición Nro. 1 - Interventoría para la  construcción y dotación Comando MENEV y DEUIL Fase I Bloques A,B y C)</t>
  </si>
  <si>
    <t>Adición Nro. 1 Reforzamiento estructural adecuación, interventoría y normalización redes eléctricas de distribución para el Comando de Policía Arauca Fase II  - Vigencias Futuras</t>
  </si>
  <si>
    <t>Adición Nro. 1 Reforzamiento estructural adecuación y normalización redes eléctricas de distribución para el Comando de Policía Arauca Fase II</t>
  </si>
  <si>
    <t>Adición Nro. 1 Interventoría para el Reforzamiento estructural adecuación y normalización redes eléctricas de distribución para el Comando de Policía Arauca Fase II</t>
  </si>
  <si>
    <t>Consultoría para la restauración e interventoría del Comando de la Policía Metropolitana de Bucaramanga – MEBUC (Casona)</t>
  </si>
  <si>
    <t>Consultoría para la restauración del Comando de la Policía Metropolitana de Bucaramanga – MEBUC (Casona)</t>
  </si>
  <si>
    <t>Interventoría a la Consultoría para la restauración del Comando de la Policía Metropolitana de Bucaramanga – MEBUC (Casona)</t>
  </si>
  <si>
    <t>10.2</t>
  </si>
  <si>
    <t>13.1</t>
  </si>
  <si>
    <t>Vigencias futuras 2025 - Construcción del  Distrito Caucasia - DEANT Fase III</t>
  </si>
  <si>
    <t>Vigencias futuras 2025 - Interventoría para la construcción del  Distrito Caucasia - DEANT Fase III</t>
  </si>
  <si>
    <t>Adición Nro. 1 Construcción e interventoría para el  Distrito Caucasia - DEANT Fase III y pago de licencia  - Vigencias Futuras</t>
  </si>
  <si>
    <t>Adición Nro. 1 - Construcción del  Distrito Caucasia - DEANT Fase III</t>
  </si>
  <si>
    <t>Adición Nro. 1 - Interventoría para la construcción del  Distrito Caucasia - DEANT Fase III</t>
  </si>
  <si>
    <t>Terminación Construcción e Interventoría Estación de Policía Cajibío Cauca</t>
  </si>
  <si>
    <t>Terminación Construcción Estación de Policía Cajibío Cauca</t>
  </si>
  <si>
    <t>Interventoría para la terminación a la Construcción Estación de Policía Cajibío Cauca</t>
  </si>
  <si>
    <t>Reforzamiento estructural e Interventoria para la Estación de Policia San Jose de Pare DEBOY</t>
  </si>
  <si>
    <t>Interventoria para el reforzamiento estructural para la Estación de Policia San Jose de Pare DEBOY</t>
  </si>
  <si>
    <t>Interventoría para los Estudios y diseños para la construcción muros de contención y obras de mitigación Estación de Policía la Vega DECAU</t>
  </si>
  <si>
    <t>Construcción e interventoría para la Estación de PolicÍa Boavita - DEBOY</t>
  </si>
  <si>
    <t>Construcción de la Estación de PolicÍa Boavita - DEBOY</t>
  </si>
  <si>
    <t>interventoría para la Construcción de la Estación de PolicÍa Boavita - DEBOY</t>
  </si>
  <si>
    <t>1501029</t>
  </si>
  <si>
    <t xml:space="preserve">UNIDADES ESPECIALIZADAS DESCENTRALIZADAS  </t>
  </si>
  <si>
    <t>UNIDADES DESCENTRALIZADAS DE CARABINEROS ADECUADAS Y DOTADAS</t>
  </si>
  <si>
    <t>Mantenimiento Instalaciones - Fuerte de carabineros Girardot - DECUN (DIRECCIÓN DE CARABINEROS Y SEGURIDAD RURAL)</t>
  </si>
  <si>
    <t>Mantenimiento Instalaciones - Fuerte de carabineros Girardot - DECUN</t>
  </si>
  <si>
    <t>Mantenimiento Instalaciones - Fuerte de carabineros Bosconia - DECES (DIRECCIÓN DE CARABINEROS Y SEGURIDAD RURAL)</t>
  </si>
  <si>
    <t>Mantenimiento Instalaciones - Fuerte de carabineros Bosconia - DECES</t>
  </si>
  <si>
    <t>Mantenimiento Instalaciones - Fuerte de carabineros Puerto Wilches - DEMAM (DIRECCIÓN DE CARABINEROS Y SEGURIDAD RURAL)</t>
  </si>
  <si>
    <t>Mantenimiento Instalaciones - Fuerte de carabineros Puerto Wilches - DEMAM</t>
  </si>
  <si>
    <t>Mantenimiento Instalaciones - Fuerte de carabineros San Agustin - DEUIL (DIRECCIÓN DE CARABINEROS Y SEGURIDAD RURAL)</t>
  </si>
  <si>
    <t>Mantenimiento Instalaciones - Fuerte de carabineros San Agustin - DEUIL</t>
  </si>
  <si>
    <t>Fase I para la Consultoría e interventoría para los estudios y diseños y construcción e interventoría para el Centro de Estandares de la Policía Nacional</t>
  </si>
  <si>
    <t>Fase I para la Consultoría a los estudios y diseños para el Centro de Estandares de la Policía Nacional</t>
  </si>
  <si>
    <t>Fase I interventoría para la Consultoría  para los estudios y diseños para el Centro de Estandares de la Policía Nacional</t>
  </si>
  <si>
    <t>Aapalancamiento vigencias futuras para la construcción para el Centro de Estandares de la Policía Nacional fase I</t>
  </si>
  <si>
    <t>Aapalancamiento vigencias futuras Interventoría para construcción para el Centro de Estandares de la Policía Nacional Fase I</t>
  </si>
  <si>
    <t>Apalancamiento para la construcción e interventoría para el Archivo central de la Policía Nacional Fase II</t>
  </si>
  <si>
    <t>Apalancamiento vigencias futuras construcción  para el Archivo central de la Policía Nacional Fase II</t>
  </si>
  <si>
    <t>Apalancamiento vigencias futuras interventoría para la construcción del Archivo central de la Policía Nacional Fase II</t>
  </si>
  <si>
    <t>Mantenimiento Instalalaciones DECUN - Estación de Policía La Peña</t>
  </si>
  <si>
    <t xml:space="preserve">Mantenimiento Instalalaciones DETOL - Distrito de Policía Honda </t>
  </si>
  <si>
    <t>Mantenimiento Instalalaciones DETOL - Estación de Policía Mariquita</t>
  </si>
  <si>
    <t>Mantenimiento Instalalaciones DETOL - Estación de Policía Armero Guayabal</t>
  </si>
  <si>
    <t>Mantenimiento Instalalaciones MENEV - Estación de Policía Palermo</t>
  </si>
  <si>
    <t>Mantenimiento Instalalaciones MENEV - Estación de Policía Rivera</t>
  </si>
  <si>
    <t xml:space="preserve">Mantenimiento Instalalaciones DERIS - Subestación de Policia Santa Ana </t>
  </si>
  <si>
    <t xml:space="preserve">Mantenimiento Instalalaciones DERIS - Estación de Policía Guatica </t>
  </si>
  <si>
    <t>Mantenimiento Instalalaciones DERIS - Distrito de Policía Belen de Umbria</t>
  </si>
  <si>
    <t>Mantenimiento Instalalaciones DENAR - Estación de Policía Francisco Pizarro Salahonda</t>
  </si>
  <si>
    <t>Mantenimiento Instalalaciones DEMAM - Estación de Policía Santa Rosa</t>
  </si>
  <si>
    <t>Mantenimiento Instalalaciones DECOR - Estación de Policía Buenavista</t>
  </si>
  <si>
    <t>Mantenimiento Instalalaciones DEVIC - Estación de Policía Cumaribo</t>
  </si>
  <si>
    <t xml:space="preserve">Mantenimiento Instalalaciones MEBAR - Estación de Policía Malambo </t>
  </si>
  <si>
    <t>Mantenimiento Instalalaciones DESUC - Estación de Policía Morroa</t>
  </si>
  <si>
    <t>Mantenimiento Instalalaciones DEBOL - Estación de Policía Villanueva</t>
  </si>
  <si>
    <t>Mantenimiento Instalalaciones DEBOL - Estación de Policía Achí</t>
  </si>
  <si>
    <t>Mantenimiento Instalalaciones DEGUA - Estación de Policía Villanueva</t>
  </si>
  <si>
    <t>Mantenimiento Instalalaciones DECAL -  Estación de Policía La Dorada</t>
  </si>
  <si>
    <t>AÑO : 2025</t>
  </si>
  <si>
    <t>Mantenimiento Instalalaciones DECAQ -  Estación de Policía Doncello</t>
  </si>
  <si>
    <t>Mantenimiento Instalalaciones DECAQ - Estación de Policía Albania</t>
  </si>
  <si>
    <t>Adquisición Radios Comunicaciones Bases</t>
  </si>
  <si>
    <t xml:space="preserve">Repetidores en Configuración Back To Back </t>
  </si>
  <si>
    <t>Monitores de comunicaciones</t>
  </si>
  <si>
    <t xml:space="preserve">Adquisición Ofimática para la Policía Nacional </t>
  </si>
  <si>
    <t>Fortalecimiento de las capacidades de seguridad digital para la Policía Nacional</t>
  </si>
  <si>
    <t>Estudios para la construcción e interventoria muros de contención y obras de mitigación Estación de Policía la Vega DECAU</t>
  </si>
  <si>
    <t>Cartucho de gas CS 37/38 eléctrico</t>
  </si>
  <si>
    <t>Granada de aturdimiento multi-impacto</t>
  </si>
  <si>
    <t>Cartucho de aturdimiento CS 37/38 eléctrico</t>
  </si>
  <si>
    <t>Cartucho impacto dirigido 37 mm</t>
  </si>
  <si>
    <t>4.3</t>
  </si>
  <si>
    <t>4.4</t>
  </si>
  <si>
    <t>4.5</t>
  </si>
  <si>
    <t>Camioneta Suv uniformada (Camioneta – Campero)</t>
  </si>
  <si>
    <t>Camionetas tipo "VANS" uniformada para transporte de personas privadas de la libertad.</t>
  </si>
  <si>
    <t>Camiones de estacas no uniformados.</t>
  </si>
  <si>
    <t>Buses no uniformados</t>
  </si>
  <si>
    <t>Realizar  interventoría adecuación colegios</t>
  </si>
  <si>
    <t>Desarrollar obra de adecuación de  alojamientos (viviendas fiscales) de la Dirección de Bienestar Social y Familia nivel nacional</t>
  </si>
  <si>
    <t>Realizar  interventoría viviendas fiscales</t>
  </si>
  <si>
    <t>SUBTOTAL RECURSO 10</t>
  </si>
  <si>
    <t xml:space="preserve">TOTAL RECURSO 10 </t>
  </si>
  <si>
    <t>11.1</t>
  </si>
  <si>
    <t>11.2</t>
  </si>
  <si>
    <t>TOTAL RECURSO 10</t>
  </si>
  <si>
    <t xml:space="preserve">APROBÓ: 
CR. HERNANDO ANTONIO VALLEJO VALENCIA
JEFE OFICINA DE PLANEACIÓN (E) </t>
  </si>
  <si>
    <t xml:space="preserve">
MY. ROCIO GUERRERO AGUDELO
JEFE ÁREA DIRECCIONAMIENTO DE RECURSOS (E)
</t>
  </si>
  <si>
    <t xml:space="preserve">
ELABORÓ: 
SI. MIGUEL ANGEL AMÉZQUITA BARAJAS 
GESTOR DE PLANEACIÓN
</t>
  </si>
  <si>
    <t xml:space="preserve">
ELABORÓ: 
SI. MIGUEL ANGEL AMÉZQUITA BARAJAS 
GESTOR DE PLANEACIÓN
</t>
  </si>
  <si>
    <t xml:space="preserve">
MY. ROCIO GUERRERO AGUDELO
JEFE ÁREA DIRECCIONAMIENTO DE RECURSOS (E)
</t>
  </si>
  <si>
    <t xml:space="preserve">
ELABORÓ: 
SI. MIGUEL ANGEL AMÉZQUITA BARAJAS 
GESTOR DE PLANEACIÓN
</t>
  </si>
  <si>
    <t xml:space="preserve">
MY. ROCIO GUERRERO AGUDELO
JEFE ÁREA DIRECCIONAMIENTO DE RECURSOS (E)
</t>
  </si>
  <si>
    <t xml:space="preserve">APROBÓ: 
CR. HERNANDO ANTONIO VALLEJO VALENCIA
JEFE OFICINA DE PLANEACIÓN (E) </t>
  </si>
  <si>
    <t>Infraestructura almacenamiento, procesamiento y Backup Sistemas de Información de la Policía Nacional (DIJIN)</t>
  </si>
  <si>
    <t>Servidores de archivos Policía Nacional (DIASE)</t>
  </si>
  <si>
    <t>Adquisición Radios de comunicación Portátiles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</si>
</sst>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7" formatCode="&quot;$&quot;\ #,##0.00;\-&quot;$&quot;\ #,##0.00"/>
    <numFmt numFmtId="43" formatCode="_-* #,##0.00_-;\-* #,##0.00_-;_-* &quot;-&quot;??_-;_-@_-"/>
    <numFmt numFmtId="164" formatCode="_(* #,##0.00_);_(* \(#,##0.00\);_(* &quot;-&quot;??_);_(@_)"/>
    <numFmt numFmtId="165" formatCode="&quot;$&quot;\ #,##0_);\(&quot;$&quot;\ #,##0\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&quot;$&quot;* #,##0_);_(&quot;$&quot;* \(#,##0\);_(&quot;$&quot;* &quot;-&quot;_);_(@_)"/>
    <numFmt numFmtId="169" formatCode="_-&quot;$&quot;* #,##0_-;\-&quot;$&quot;* #,##0_-;_-&quot;$&quot;* &quot;-&quot;_-;_-@_-"/>
    <numFmt numFmtId="170" formatCode="_-&quot;$&quot;* #,##0.00_-;\-&quot;$&quot;* #,##0.00_-;_-&quot;$&quot;* &quot;-&quot;??_-;_-@_-"/>
    <numFmt numFmtId="171" formatCode="_-* #,##0.00\ &quot;€&quot;_-;\-* #,##0.00\ &quot;€&quot;_-;_-* &quot;-&quot;??\ &quot;€&quot;_-;_-@_-"/>
    <numFmt numFmtId="172" formatCode="_-* #,##0.00\ _€_-;\-* #,##0.00\ _€_-;_-* &quot;-&quot;??\ _€_-;_-@_-"/>
    <numFmt numFmtId="173" formatCode="_(&quot;$&quot;* #,##0.00_);_(&quot;$&quot;* \(#,##0.00\);_(&quot;$&quot;* &quot;-&quot;??_);_(@_)"/>
    <numFmt numFmtId="174" formatCode="_([$€-2]* #,##0.00_);_([$€-2]* \(#,##0.00\);_([$€-2]* &quot;-&quot;??_)"/>
    <numFmt numFmtId="175" formatCode="_ [$€-2]\ * #,##0.00_ ;_ [$€-2]\ * \-#,##0.00_ ;_ [$€-2]\ * &quot;-&quot;??_ "/>
    <numFmt numFmtId="176" formatCode="_ * #,##0.00_ ;_ * \-#,##0.00_ ;_ * &quot;-&quot;??_ ;_ @_ "/>
    <numFmt numFmtId="177" formatCode="#,##0.000000"/>
    <numFmt numFmtId="178" formatCode="_(* #,##0_);_(* \(#,##0\);_(* &quot;-&quot;??_);_(@_)"/>
    <numFmt numFmtId="179" formatCode="#,##0.000"/>
    <numFmt numFmtId="180" formatCode="dd/mm/yyyy;@"/>
    <numFmt numFmtId="181" formatCode="#,##0.000000000"/>
    <numFmt numFmtId="182" formatCode="_-* #,##0.00_-;\-* #,##0.00_-;_-* &quot;-&quot;_-;_-@_-"/>
    <numFmt numFmtId="183" formatCode="_-* #,##0_-;\-* #,##0_-;_-* &quot;-&quot;??_-;_-@_-"/>
    <numFmt numFmtId="184" formatCode="[$-F800]dddd\,\ mmmm\ dd\,\ yyyy"/>
    <numFmt numFmtId="185" formatCode="[$-1240A]&quot;$&quot;\ #,##0.00;\-&quot;$&quot;\ #,##0.00"/>
  </numFmts>
  <fonts count="9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10"/>
      <color indexed="8"/>
      <name val="MS Sans Serif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4"/>
      <name val="Tahoma"/>
      <family val="2"/>
    </font>
    <font>
      <b/>
      <sz val="11"/>
      <name val="Tahoma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10"/>
      <name val="MS Sans Serif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Arial"/>
      <family val="2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u/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b/>
      <sz val="14"/>
      <color theme="0"/>
      <name val="Calibri"/>
      <family val="2"/>
    </font>
    <font>
      <b/>
      <sz val="14"/>
      <color rgb="FF66FF33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</font>
    <font>
      <b/>
      <sz val="8"/>
      <color rgb="FF002060"/>
      <name val="Arial"/>
      <family val="2"/>
    </font>
    <font>
      <b/>
      <sz val="7"/>
      <color rgb="FF002060"/>
      <name val="Arial"/>
      <family val="2"/>
    </font>
    <font>
      <sz val="7"/>
      <color rgb="FF002060"/>
      <name val="Arial"/>
      <family val="2"/>
    </font>
    <font>
      <b/>
      <sz val="9"/>
      <color rgb="FF002060"/>
      <name val="Arial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sz val="12"/>
      <color theme="1"/>
      <name val="Century Gothic"/>
      <family val="2"/>
    </font>
    <font>
      <sz val="24"/>
      <color theme="1"/>
      <name val="Century Gothic"/>
      <family val="2"/>
    </font>
    <font>
      <sz val="1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0"/>
      <name val="Century Gothic"/>
      <family val="2"/>
    </font>
    <font>
      <b/>
      <sz val="16"/>
      <name val="Century Gothic"/>
      <family val="2"/>
    </font>
    <font>
      <b/>
      <sz val="16"/>
      <color rgb="FFFF0000"/>
      <name val="Century Gothic"/>
      <family val="2"/>
    </font>
    <font>
      <sz val="16"/>
      <name val="Century Gothic"/>
      <family val="2"/>
    </font>
    <font>
      <b/>
      <sz val="16"/>
      <color theme="9" tint="0.79998168889431442"/>
      <name val="Century Gothic"/>
      <family val="2"/>
    </font>
    <font>
      <sz val="16"/>
      <color rgb="FFFF0000"/>
      <name val="Century Gothic"/>
      <family val="2"/>
    </font>
    <font>
      <sz val="16"/>
      <color rgb="FF000000"/>
      <name val="Century Gothic"/>
      <family val="2"/>
    </font>
    <font>
      <b/>
      <sz val="14"/>
      <color rgb="FFFF0000"/>
      <name val="Century Gothic"/>
      <family val="2"/>
    </font>
    <font>
      <sz val="14"/>
      <color rgb="FFFF0000"/>
      <name val="Century Gothic"/>
      <family val="2"/>
    </font>
    <font>
      <b/>
      <sz val="20"/>
      <color theme="1"/>
      <name val="Century Gothic"/>
      <family val="2"/>
    </font>
    <font>
      <sz val="16"/>
      <color theme="9" tint="0.79998168889431442"/>
      <name val="Century Gothic"/>
      <family val="2"/>
    </font>
    <font>
      <b/>
      <sz val="14"/>
      <color theme="9" tint="0.79998168889431442"/>
      <name val="Century Gothic"/>
      <family val="2"/>
    </font>
    <font>
      <sz val="17"/>
      <color theme="1"/>
      <name val="Century Gothic"/>
      <family val="2"/>
    </font>
    <font>
      <b/>
      <sz val="17"/>
      <color theme="1"/>
      <name val="Century Gothic"/>
      <family val="2"/>
    </font>
    <font>
      <b/>
      <sz val="17"/>
      <color theme="0"/>
      <name val="Century Gothic"/>
      <family val="2"/>
    </font>
    <font>
      <sz val="17"/>
      <name val="Century Gothic"/>
      <family val="2"/>
    </font>
    <font>
      <b/>
      <sz val="11"/>
      <color rgb="FFFF0000"/>
      <name val="Century Gothic"/>
      <family val="2"/>
    </font>
    <font>
      <b/>
      <sz val="11"/>
      <color theme="9" tint="0.79998168889431442"/>
      <name val="Century Gothic"/>
      <family val="2"/>
    </font>
    <font>
      <sz val="14"/>
      <color theme="9" tint="0.79998168889431442"/>
      <name val="Century Gothic"/>
      <family val="2"/>
    </font>
    <font>
      <sz val="9"/>
      <color rgb="FFFF0000"/>
      <name val="Century Gothic"/>
      <family val="2"/>
    </font>
    <font>
      <sz val="9"/>
      <color theme="9" tint="0.79998168889431442"/>
      <name val="Century Gothic"/>
      <family val="2"/>
    </font>
    <font>
      <sz val="10"/>
      <color rgb="FFFF0000"/>
      <name val="Century Gothic"/>
      <family val="2"/>
    </font>
    <font>
      <sz val="10"/>
      <color theme="9" tint="0.79998168889431442"/>
      <name val="Century Gothic"/>
      <family val="2"/>
    </font>
    <font>
      <sz val="11"/>
      <color rgb="FFFF0000"/>
      <name val="Century Gothic"/>
      <family val="2"/>
    </font>
    <font>
      <sz val="11"/>
      <color theme="9" tint="0.79998168889431442"/>
      <name val="Century Gothic"/>
      <family val="2"/>
    </font>
    <font>
      <sz val="8"/>
      <color rgb="FFFF0000"/>
      <name val="Century Gothic"/>
      <family val="2"/>
    </font>
    <font>
      <sz val="8"/>
      <color theme="9" tint="0.79998168889431442"/>
      <name val="Century Gothic"/>
      <family val="2"/>
    </font>
    <font>
      <sz val="12"/>
      <color rgb="FFFF0000"/>
      <name val="Century Gothic"/>
      <family val="2"/>
    </font>
    <font>
      <sz val="12"/>
      <color theme="9" tint="0.79998168889431442"/>
      <name val="Century Gothic"/>
      <family val="2"/>
    </font>
    <font>
      <sz val="8"/>
      <name val="Calibri"/>
      <family val="2"/>
      <scheme val="minor"/>
    </font>
    <font>
      <b/>
      <sz val="9"/>
      <color rgb="FFFF0000"/>
      <name val="Century Gothic"/>
      <family val="2"/>
    </font>
    <font>
      <sz val="8"/>
      <color rgb="FF000000"/>
      <name val="Century Gothic"/>
      <family val="2"/>
    </font>
    <font>
      <b/>
      <sz val="26"/>
      <color theme="0"/>
      <name val="Century Gothic"/>
      <family val="2"/>
    </font>
    <font>
      <b/>
      <sz val="18"/>
      <color rgb="FFFF0000"/>
      <name val="Century Gothic"/>
      <family val="2"/>
    </font>
    <font>
      <b/>
      <sz val="11"/>
      <color theme="0"/>
      <name val="Century Gothic"/>
      <family val="2"/>
    </font>
    <font>
      <b/>
      <sz val="18"/>
      <color theme="0"/>
      <name val="Century Gothic"/>
      <family val="2"/>
    </font>
    <font>
      <sz val="11"/>
      <color theme="0"/>
      <name val="Century Gothic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66FF33"/>
        <bgColor rgb="FF2D77C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4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73" fontId="3" fillId="0" borderId="0" applyFont="0" applyFill="0" applyBorder="0" applyAlignment="0" applyProtection="0"/>
    <xf numFmtId="0" fontId="6" fillId="0" borderId="0"/>
    <xf numFmtId="39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/>
    <xf numFmtId="0" fontId="3" fillId="0" borderId="0"/>
    <xf numFmtId="0" fontId="17" fillId="0" borderId="0"/>
    <xf numFmtId="0" fontId="14" fillId="0" borderId="0">
      <alignment vertical="top"/>
    </xf>
    <xf numFmtId="170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4" fillId="0" borderId="0"/>
    <xf numFmtId="0" fontId="1" fillId="0" borderId="0"/>
    <xf numFmtId="164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0" fillId="0" borderId="0"/>
    <xf numFmtId="164" fontId="24" fillId="0" borderId="0" applyFont="0" applyFill="0" applyBorder="0" applyAlignment="0" applyProtection="0"/>
    <xf numFmtId="0" fontId="3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83">
    <xf numFmtId="0" fontId="0" fillId="0" borderId="0" xfId="0"/>
    <xf numFmtId="4" fontId="3" fillId="2" borderId="10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4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4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horizontal="right" wrapText="1"/>
    </xf>
    <xf numFmtId="4" fontId="2" fillId="2" borderId="1" xfId="0" applyNumberFormat="1" applyFont="1" applyFill="1" applyBorder="1" applyAlignment="1">
      <alignment vertical="top" wrapText="1"/>
    </xf>
    <xf numFmtId="4" fontId="3" fillId="2" borderId="5" xfId="0" applyNumberFormat="1" applyFont="1" applyFill="1" applyBorder="1" applyAlignment="1">
      <alignment vertical="center" wrapText="1"/>
    </xf>
    <xf numFmtId="0" fontId="3" fillId="2" borderId="10" xfId="0" applyFont="1" applyFill="1" applyBorder="1"/>
    <xf numFmtId="0" fontId="2" fillId="2" borderId="0" xfId="0" applyFont="1" applyFill="1" applyAlignment="1">
      <alignment horizontal="justify" vertical="top" wrapText="1"/>
    </xf>
    <xf numFmtId="0" fontId="2" fillId="2" borderId="8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3" fontId="2" fillId="2" borderId="2" xfId="0" applyNumberFormat="1" applyFont="1" applyFill="1" applyBorder="1" applyAlignment="1">
      <alignment horizontal="right" vertical="center" wrapText="1"/>
    </xf>
    <xf numFmtId="3" fontId="3" fillId="2" borderId="5" xfId="0" applyNumberFormat="1" applyFont="1" applyFill="1" applyBorder="1" applyAlignment="1">
      <alignment vertical="center" wrapText="1"/>
    </xf>
    <xf numFmtId="0" fontId="2" fillId="2" borderId="0" xfId="0" applyFont="1" applyFill="1"/>
    <xf numFmtId="3" fontId="3" fillId="2" borderId="0" xfId="0" applyNumberFormat="1" applyFont="1" applyFill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179" fontId="2" fillId="0" borderId="2" xfId="207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4" fontId="13" fillId="5" borderId="2" xfId="0" applyNumberFormat="1" applyFont="1" applyFill="1" applyBorder="1" applyAlignment="1">
      <alignment horizontal="left" vertical="center" wrapText="1"/>
    </xf>
    <xf numFmtId="180" fontId="13" fillId="5" borderId="2" xfId="0" applyNumberFormat="1" applyFont="1" applyFill="1" applyBorder="1" applyAlignment="1">
      <alignment horizontal="center" vertical="center" wrapText="1"/>
    </xf>
    <xf numFmtId="3" fontId="13" fillId="5" borderId="2" xfId="0" applyNumberFormat="1" applyFont="1" applyFill="1" applyBorder="1" applyAlignment="1">
      <alignment horizontal="right" vertical="center" wrapText="1"/>
    </xf>
    <xf numFmtId="4" fontId="13" fillId="5" borderId="2" xfId="0" applyNumberFormat="1" applyFont="1" applyFill="1" applyBorder="1" applyAlignment="1">
      <alignment horizontal="right" vertical="center" wrapText="1"/>
    </xf>
    <xf numFmtId="3" fontId="13" fillId="5" borderId="2" xfId="0" applyNumberFormat="1" applyFont="1" applyFill="1" applyBorder="1" applyAlignment="1">
      <alignment horizontal="center" vertical="center" wrapText="1"/>
    </xf>
    <xf numFmtId="3" fontId="13" fillId="5" borderId="2" xfId="0" applyNumberFormat="1" applyFont="1" applyFill="1" applyBorder="1" applyAlignment="1">
      <alignment horizontal="lef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/>
    <xf numFmtId="4" fontId="3" fillId="2" borderId="0" xfId="0" applyNumberFormat="1" applyFont="1" applyFill="1"/>
    <xf numFmtId="3" fontId="3" fillId="2" borderId="2" xfId="0" applyNumberFormat="1" applyFont="1" applyFill="1" applyBorder="1" applyAlignment="1">
      <alignment vertical="center" wrapText="1"/>
    </xf>
    <xf numFmtId="164" fontId="3" fillId="2" borderId="0" xfId="333" applyFont="1" applyFill="1"/>
    <xf numFmtId="0" fontId="2" fillId="2" borderId="3" xfId="0" applyFont="1" applyFill="1" applyBorder="1" applyAlignment="1">
      <alignment horizontal="center" vertical="center"/>
    </xf>
    <xf numFmtId="164" fontId="2" fillId="2" borderId="0" xfId="333" applyFont="1" applyFill="1"/>
    <xf numFmtId="0" fontId="3" fillId="2" borderId="9" xfId="0" applyFont="1" applyFill="1" applyBorder="1"/>
    <xf numFmtId="0" fontId="5" fillId="2" borderId="0" xfId="0" applyFont="1" applyFill="1"/>
    <xf numFmtId="0" fontId="3" fillId="0" borderId="5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8" xfId="0" applyFont="1" applyFill="1" applyBorder="1" applyAlignment="1">
      <alignment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2" borderId="5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 wrapText="1"/>
    </xf>
    <xf numFmtId="0" fontId="15" fillId="2" borderId="0" xfId="0" applyFont="1" applyFill="1"/>
    <xf numFmtId="0" fontId="3" fillId="2" borderId="0" xfId="0" applyFont="1" applyFill="1" applyAlignment="1">
      <alignment horizontal="left" vertical="center" wrapText="1"/>
    </xf>
    <xf numFmtId="14" fontId="11" fillId="5" borderId="2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8" fillId="0" borderId="0" xfId="0" applyFont="1" applyAlignment="1">
      <alignment horizontal="center" vertical="center" wrapText="1"/>
    </xf>
    <xf numFmtId="164" fontId="18" fillId="0" borderId="0" xfId="333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333" applyFont="1" applyBorder="1" applyAlignment="1">
      <alignment vertical="center" wrapText="1"/>
    </xf>
    <xf numFmtId="0" fontId="20" fillId="6" borderId="18" xfId="0" applyFont="1" applyFill="1" applyBorder="1" applyAlignment="1">
      <alignment horizontal="center" vertical="center" wrapText="1"/>
    </xf>
    <xf numFmtId="164" fontId="20" fillId="7" borderId="18" xfId="333" applyFont="1" applyFill="1" applyBorder="1" applyAlignment="1">
      <alignment horizontal="center" vertical="center" wrapText="1"/>
    </xf>
    <xf numFmtId="164" fontId="20" fillId="6" borderId="18" xfId="333" applyFont="1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14" fontId="0" fillId="8" borderId="20" xfId="0" applyNumberFormat="1" applyFill="1" applyBorder="1" applyAlignment="1">
      <alignment horizontal="center" vertical="center"/>
    </xf>
    <xf numFmtId="164" fontId="0" fillId="8" borderId="20" xfId="333" applyFont="1" applyFill="1" applyBorder="1" applyAlignment="1">
      <alignment horizontal="right" vertical="center"/>
    </xf>
    <xf numFmtId="0" fontId="0" fillId="8" borderId="22" xfId="0" applyFill="1" applyBorder="1" applyAlignment="1">
      <alignment horizontal="center" vertical="center" wrapText="1"/>
    </xf>
    <xf numFmtId="14" fontId="0" fillId="8" borderId="22" xfId="0" applyNumberFormat="1" applyFill="1" applyBorder="1" applyAlignment="1">
      <alignment horizontal="center" vertical="center"/>
    </xf>
    <xf numFmtId="164" fontId="0" fillId="8" borderId="22" xfId="333" applyFont="1" applyFill="1" applyBorder="1" applyAlignment="1">
      <alignment horizontal="right" vertical="center"/>
    </xf>
    <xf numFmtId="164" fontId="19" fillId="8" borderId="23" xfId="333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 vertical="center" wrapText="1"/>
    </xf>
    <xf numFmtId="14" fontId="0" fillId="0" borderId="20" xfId="0" applyNumberFormat="1" applyBorder="1" applyAlignment="1">
      <alignment horizontal="center" vertical="center"/>
    </xf>
    <xf numFmtId="164" fontId="0" fillId="7" borderId="20" xfId="333" applyFont="1" applyFill="1" applyBorder="1" applyAlignment="1">
      <alignment horizontal="right" vertical="center"/>
    </xf>
    <xf numFmtId="164" fontId="0" fillId="4" borderId="20" xfId="333" applyFont="1" applyFill="1" applyBorder="1" applyAlignment="1">
      <alignment horizontal="right" vertical="center"/>
    </xf>
    <xf numFmtId="164" fontId="0" fillId="0" borderId="20" xfId="333" applyFont="1" applyFill="1" applyBorder="1" applyAlignment="1">
      <alignment horizontal="right" vertical="center"/>
    </xf>
    <xf numFmtId="0" fontId="0" fillId="0" borderId="25" xfId="0" applyBorder="1" applyAlignment="1">
      <alignment horizontal="center" vertical="center" wrapText="1"/>
    </xf>
    <xf numFmtId="14" fontId="0" fillId="0" borderId="25" xfId="0" applyNumberFormat="1" applyBorder="1" applyAlignment="1">
      <alignment horizontal="center" vertical="center"/>
    </xf>
    <xf numFmtId="164" fontId="0" fillId="7" borderId="25" xfId="333" applyFont="1" applyFill="1" applyBorder="1" applyAlignment="1">
      <alignment horizontal="right" vertical="center"/>
    </xf>
    <xf numFmtId="164" fontId="0" fillId="0" borderId="25" xfId="333" applyFont="1" applyFill="1" applyBorder="1" applyAlignment="1">
      <alignment horizontal="right" vertical="center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164" fontId="0" fillId="7" borderId="22" xfId="333" applyFont="1" applyFill="1" applyBorder="1" applyAlignment="1">
      <alignment horizontal="right" vertical="center"/>
    </xf>
    <xf numFmtId="164" fontId="0" fillId="0" borderId="22" xfId="333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164" fontId="19" fillId="7" borderId="23" xfId="333" applyFont="1" applyFill="1" applyBorder="1" applyAlignment="1">
      <alignment horizontal="right" vertical="center" wrapText="1"/>
    </xf>
    <xf numFmtId="164" fontId="19" fillId="0" borderId="23" xfId="333" applyFont="1" applyFill="1" applyBorder="1" applyAlignment="1">
      <alignment horizontal="right" vertical="center" wrapText="1"/>
    </xf>
    <xf numFmtId="164" fontId="0" fillId="4" borderId="25" xfId="333" applyFont="1" applyFill="1" applyBorder="1" applyAlignment="1">
      <alignment horizontal="right" vertical="center"/>
    </xf>
    <xf numFmtId="14" fontId="0" fillId="0" borderId="22" xfId="0" applyNumberFormat="1" applyBorder="1" applyAlignment="1">
      <alignment horizontal="center" vertical="center"/>
    </xf>
    <xf numFmtId="164" fontId="0" fillId="4" borderId="22" xfId="333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9" fillId="0" borderId="0" xfId="0" applyFont="1"/>
    <xf numFmtId="0" fontId="0" fillId="0" borderId="19" xfId="0" applyBorder="1" applyAlignment="1">
      <alignment horizontal="center" vertical="center" wrapText="1"/>
    </xf>
    <xf numFmtId="164" fontId="0" fillId="0" borderId="26" xfId="333" applyFont="1" applyFill="1" applyBorder="1" applyAlignment="1">
      <alignment horizontal="right" vertical="center"/>
    </xf>
    <xf numFmtId="164" fontId="20" fillId="7" borderId="23" xfId="333" applyFont="1" applyFill="1" applyBorder="1" applyAlignment="1">
      <alignment horizontal="right" vertical="center" wrapText="1"/>
    </xf>
    <xf numFmtId="0" fontId="20" fillId="0" borderId="0" xfId="0" applyFont="1"/>
    <xf numFmtId="164" fontId="0" fillId="0" borderId="27" xfId="333" applyFont="1" applyFill="1" applyBorder="1" applyAlignment="1">
      <alignment horizontal="right" vertical="center"/>
    </xf>
    <xf numFmtId="0" fontId="0" fillId="7" borderId="0" xfId="0" applyFill="1"/>
    <xf numFmtId="0" fontId="19" fillId="0" borderId="23" xfId="0" applyFont="1" applyBorder="1" applyAlignment="1">
      <alignment horizontal="center" vertical="center"/>
    </xf>
    <xf numFmtId="164" fontId="19" fillId="7" borderId="23" xfId="333" applyFont="1" applyFill="1" applyBorder="1" applyAlignment="1">
      <alignment horizontal="right" vertical="center"/>
    </xf>
    <xf numFmtId="164" fontId="19" fillId="9" borderId="23" xfId="333" applyFont="1" applyFill="1" applyBorder="1" applyAlignment="1">
      <alignment horizontal="right"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333" applyFont="1" applyAlignment="1">
      <alignment horizontal="center" vertical="center"/>
    </xf>
    <xf numFmtId="0" fontId="0" fillId="7" borderId="0" xfId="0" applyFill="1" applyAlignment="1">
      <alignment horizontal="center" vertical="center"/>
    </xf>
    <xf numFmtId="164" fontId="0" fillId="7" borderId="0" xfId="333" applyFont="1" applyFill="1" applyAlignment="1">
      <alignment horizontal="center" vertical="center"/>
    </xf>
    <xf numFmtId="164" fontId="19" fillId="7" borderId="0" xfId="333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1" fillId="2" borderId="2" xfId="0" applyFont="1" applyFill="1" applyBorder="1" applyAlignment="1">
      <alignment vertical="center"/>
    </xf>
    <xf numFmtId="4" fontId="21" fillId="2" borderId="2" xfId="0" applyNumberFormat="1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3" fillId="2" borderId="0" xfId="0" applyFont="1" applyFill="1"/>
    <xf numFmtId="164" fontId="22" fillId="2" borderId="0" xfId="333" applyFont="1" applyFill="1" applyBorder="1"/>
    <xf numFmtId="0" fontId="22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justify" vertical="center" wrapText="1" readingOrder="1"/>
    </xf>
    <xf numFmtId="3" fontId="0" fillId="2" borderId="0" xfId="0" applyNumberFormat="1" applyFill="1" applyAlignment="1">
      <alignment horizontal="center" vertical="center"/>
    </xf>
    <xf numFmtId="178" fontId="0" fillId="2" borderId="0" xfId="333" applyNumberFormat="1" applyFont="1" applyFill="1" applyAlignment="1">
      <alignment horizontal="center" vertical="center"/>
    </xf>
    <xf numFmtId="3" fontId="0" fillId="2" borderId="0" xfId="0" applyNumberFormat="1" applyFill="1"/>
    <xf numFmtId="3" fontId="28" fillId="2" borderId="0" xfId="0" applyNumberFormat="1" applyFont="1" applyFill="1"/>
    <xf numFmtId="0" fontId="4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justify" vertical="center" wrapText="1" readingOrder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49" fontId="3" fillId="2" borderId="31" xfId="0" applyNumberFormat="1" applyFont="1" applyFill="1" applyBorder="1" applyAlignment="1">
      <alignment horizontal="center" vertical="center" wrapText="1"/>
    </xf>
    <xf numFmtId="1" fontId="3" fillId="2" borderId="31" xfId="0" applyNumberFormat="1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justify" vertical="center" wrapText="1" readingOrder="1"/>
    </xf>
    <xf numFmtId="0" fontId="4" fillId="2" borderId="39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49" fontId="3" fillId="2" borderId="41" xfId="0" applyNumberFormat="1" applyFont="1" applyFill="1" applyBorder="1" applyAlignment="1">
      <alignment horizontal="center" vertical="center" wrapText="1"/>
    </xf>
    <xf numFmtId="1" fontId="3" fillId="2" borderId="41" xfId="0" applyNumberFormat="1" applyFont="1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justify" vertical="center" wrapText="1" readingOrder="1"/>
    </xf>
    <xf numFmtId="4" fontId="30" fillId="2" borderId="2" xfId="0" applyNumberFormat="1" applyFont="1" applyFill="1" applyBorder="1" applyAlignment="1">
      <alignment horizontal="right" vertical="center" wrapText="1"/>
    </xf>
    <xf numFmtId="178" fontId="26" fillId="2" borderId="40" xfId="333" applyNumberFormat="1" applyFont="1" applyFill="1" applyBorder="1" applyAlignment="1">
      <alignment horizontal="justify" vertical="center" wrapText="1" readingOrder="1"/>
    </xf>
    <xf numFmtId="178" fontId="26" fillId="2" borderId="32" xfId="333" applyNumberFormat="1" applyFont="1" applyFill="1" applyBorder="1" applyAlignment="1">
      <alignment horizontal="justify" vertical="center" wrapText="1" readingOrder="1"/>
    </xf>
    <xf numFmtId="178" fontId="26" fillId="2" borderId="4" xfId="333" applyNumberFormat="1" applyFont="1" applyFill="1" applyBorder="1" applyAlignment="1">
      <alignment horizontal="justify" vertical="center" wrapText="1" readingOrder="1"/>
    </xf>
    <xf numFmtId="178" fontId="26" fillId="2" borderId="2" xfId="333" applyNumberFormat="1" applyFont="1" applyFill="1" applyBorder="1" applyAlignment="1">
      <alignment horizontal="justify" vertical="center" wrapText="1" readingOrder="1"/>
    </xf>
    <xf numFmtId="178" fontId="26" fillId="11" borderId="40" xfId="333" applyNumberFormat="1" applyFont="1" applyFill="1" applyBorder="1" applyAlignment="1">
      <alignment horizontal="justify" vertical="center" wrapText="1" readingOrder="1"/>
    </xf>
    <xf numFmtId="178" fontId="26" fillId="11" borderId="32" xfId="333" applyNumberFormat="1" applyFont="1" applyFill="1" applyBorder="1" applyAlignment="1">
      <alignment horizontal="justify" vertical="center" wrapText="1" readingOrder="1"/>
    </xf>
    <xf numFmtId="178" fontId="26" fillId="11" borderId="4" xfId="333" applyNumberFormat="1" applyFont="1" applyFill="1" applyBorder="1" applyAlignment="1">
      <alignment horizontal="justify" vertical="center" wrapText="1" readingOrder="1"/>
    </xf>
    <xf numFmtId="178" fontId="26" fillId="11" borderId="2" xfId="333" applyNumberFormat="1" applyFont="1" applyFill="1" applyBorder="1" applyAlignment="1">
      <alignment horizontal="justify" vertical="center" wrapText="1" readingOrder="1"/>
    </xf>
    <xf numFmtId="3" fontId="33" fillId="10" borderId="2" xfId="0" applyNumberFormat="1" applyFont="1" applyFill="1" applyBorder="1" applyAlignment="1">
      <alignment horizontal="center" vertical="center" wrapText="1" readingOrder="1"/>
    </xf>
    <xf numFmtId="0" fontId="34" fillId="10" borderId="3" xfId="0" applyFont="1" applyFill="1" applyBorder="1" applyAlignment="1">
      <alignment horizontal="center" vertical="center" wrapText="1" readingOrder="1"/>
    </xf>
    <xf numFmtId="178" fontId="26" fillId="12" borderId="40" xfId="333" applyNumberFormat="1" applyFont="1" applyFill="1" applyBorder="1" applyAlignment="1">
      <alignment horizontal="justify" vertical="center" wrapText="1" readingOrder="1"/>
    </xf>
    <xf numFmtId="0" fontId="35" fillId="12" borderId="0" xfId="345" applyFont="1" applyFill="1"/>
    <xf numFmtId="0" fontId="36" fillId="12" borderId="0" xfId="345" applyFont="1" applyFill="1"/>
    <xf numFmtId="0" fontId="36" fillId="2" borderId="0" xfId="345" applyFont="1" applyFill="1"/>
    <xf numFmtId="0" fontId="37" fillId="13" borderId="0" xfId="345" applyFont="1" applyFill="1" applyAlignment="1">
      <alignment horizontal="center" vertical="center" wrapText="1" readingOrder="1"/>
    </xf>
    <xf numFmtId="0" fontId="37" fillId="13" borderId="0" xfId="345" applyFont="1" applyFill="1" applyAlignment="1">
      <alignment vertical="center" wrapText="1" readingOrder="1"/>
    </xf>
    <xf numFmtId="0" fontId="38" fillId="12" borderId="0" xfId="345" applyFont="1" applyFill="1" applyAlignment="1">
      <alignment vertical="center" wrapText="1" readingOrder="1"/>
    </xf>
    <xf numFmtId="0" fontId="38" fillId="12" borderId="0" xfId="345" applyFont="1" applyFill="1" applyAlignment="1">
      <alignment horizontal="left" vertical="top" wrapText="1" readingOrder="1"/>
    </xf>
    <xf numFmtId="0" fontId="39" fillId="12" borderId="0" xfId="345" applyFont="1" applyFill="1" applyAlignment="1">
      <alignment vertical="top" wrapText="1" readingOrder="1"/>
    </xf>
    <xf numFmtId="0" fontId="38" fillId="12" borderId="0" xfId="345" applyFont="1" applyFill="1" applyAlignment="1">
      <alignment vertical="top" wrapText="1" readingOrder="1"/>
    </xf>
    <xf numFmtId="166" fontId="36" fillId="2" borderId="0" xfId="538" applyFont="1" applyFill="1" applyBorder="1"/>
    <xf numFmtId="166" fontId="36" fillId="2" borderId="0" xfId="345" applyNumberFormat="1" applyFont="1" applyFill="1"/>
    <xf numFmtId="0" fontId="40" fillId="12" borderId="0" xfId="345" applyFont="1" applyFill="1" applyAlignment="1">
      <alignment vertical="top" wrapText="1" readingOrder="1"/>
    </xf>
    <xf numFmtId="4" fontId="29" fillId="15" borderId="41" xfId="0" applyNumberFormat="1" applyFont="1" applyFill="1" applyBorder="1" applyAlignment="1">
      <alignment horizontal="right" vertical="center" wrapText="1"/>
    </xf>
    <xf numFmtId="0" fontId="29" fillId="15" borderId="41" xfId="0" applyFont="1" applyFill="1" applyBorder="1" applyAlignment="1">
      <alignment horizontal="center" vertical="center" wrapText="1"/>
    </xf>
    <xf numFmtId="4" fontId="29" fillId="15" borderId="40" xfId="0" applyNumberFormat="1" applyFont="1" applyFill="1" applyBorder="1" applyAlignment="1">
      <alignment horizontal="right" vertical="center" wrapText="1"/>
    </xf>
    <xf numFmtId="0" fontId="30" fillId="2" borderId="4" xfId="0" applyFont="1" applyFill="1" applyBorder="1" applyAlignment="1">
      <alignment horizontal="center" vertical="center" wrapText="1"/>
    </xf>
    <xf numFmtId="49" fontId="30" fillId="2" borderId="4" xfId="0" applyNumberFormat="1" applyFont="1" applyFill="1" applyBorder="1" applyAlignment="1">
      <alignment horizontal="center" vertical="center" wrapText="1"/>
    </xf>
    <xf numFmtId="4" fontId="30" fillId="2" borderId="4" xfId="0" applyNumberFormat="1" applyFont="1" applyFill="1" applyBorder="1" applyAlignment="1">
      <alignment horizontal="right" vertical="center" wrapText="1"/>
    </xf>
    <xf numFmtId="4" fontId="29" fillId="2" borderId="2" xfId="0" applyNumberFormat="1" applyFont="1" applyFill="1" applyBorder="1" applyAlignment="1">
      <alignment horizontal="right" vertical="center" wrapText="1"/>
    </xf>
    <xf numFmtId="4" fontId="30" fillId="2" borderId="2" xfId="0" applyNumberFormat="1" applyFont="1" applyFill="1" applyBorder="1" applyAlignment="1">
      <alignment horizontal="center" vertical="center" wrapText="1"/>
    </xf>
    <xf numFmtId="0" fontId="30" fillId="2" borderId="0" xfId="0" applyFont="1" applyFill="1"/>
    <xf numFmtId="0" fontId="30" fillId="2" borderId="2" xfId="0" applyFont="1" applyFill="1" applyBorder="1" applyAlignment="1">
      <alignment horizontal="center" vertical="center" wrapText="1"/>
    </xf>
    <xf numFmtId="49" fontId="30" fillId="2" borderId="2" xfId="0" applyNumberFormat="1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49" fontId="30" fillId="2" borderId="3" xfId="0" applyNumberFormat="1" applyFont="1" applyFill="1" applyBorder="1" applyAlignment="1">
      <alignment horizontal="center" vertical="center" wrapText="1"/>
    </xf>
    <xf numFmtId="4" fontId="30" fillId="2" borderId="3" xfId="0" applyNumberFormat="1" applyFont="1" applyFill="1" applyBorder="1" applyAlignment="1">
      <alignment horizontal="right" vertical="center" wrapText="1"/>
    </xf>
    <xf numFmtId="4" fontId="29" fillId="14" borderId="2" xfId="0" applyNumberFormat="1" applyFont="1" applyFill="1" applyBorder="1" applyAlignment="1">
      <alignment horizontal="center" vertical="center" wrapText="1"/>
    </xf>
    <xf numFmtId="0" fontId="29" fillId="14" borderId="0" xfId="0" applyFont="1" applyFill="1"/>
    <xf numFmtId="0" fontId="44" fillId="16" borderId="0" xfId="0" applyFont="1" applyFill="1"/>
    <xf numFmtId="0" fontId="29" fillId="15" borderId="41" xfId="0" applyFont="1" applyFill="1" applyBorder="1" applyAlignment="1">
      <alignment horizontal="left" vertical="center" wrapText="1"/>
    </xf>
    <xf numFmtId="4" fontId="30" fillId="2" borderId="15" xfId="0" applyNumberFormat="1" applyFont="1" applyFill="1" applyBorder="1" applyAlignment="1">
      <alignment horizontal="right" vertical="center" wrapText="1"/>
    </xf>
    <xf numFmtId="0" fontId="30" fillId="15" borderId="41" xfId="0" applyFont="1" applyFill="1" applyBorder="1" applyAlignment="1">
      <alignment horizontal="center" vertical="center" wrapText="1"/>
    </xf>
    <xf numFmtId="0" fontId="30" fillId="2" borderId="35" xfId="0" applyFont="1" applyFill="1" applyBorder="1"/>
    <xf numFmtId="0" fontId="30" fillId="2" borderId="10" xfId="0" applyFont="1" applyFill="1" applyBorder="1"/>
    <xf numFmtId="0" fontId="29" fillId="2" borderId="10" xfId="0" applyFont="1" applyFill="1" applyBorder="1" applyAlignment="1">
      <alignment wrapText="1"/>
    </xf>
    <xf numFmtId="0" fontId="29" fillId="2" borderId="11" xfId="0" applyFont="1" applyFill="1" applyBorder="1" applyAlignment="1">
      <alignment wrapText="1"/>
    </xf>
    <xf numFmtId="4" fontId="30" fillId="2" borderId="10" xfId="0" applyNumberFormat="1" applyFont="1" applyFill="1" applyBorder="1" applyAlignment="1">
      <alignment vertical="center" wrapText="1"/>
    </xf>
    <xf numFmtId="0" fontId="30" fillId="2" borderId="10" xfId="0" applyFont="1" applyFill="1" applyBorder="1" applyAlignment="1">
      <alignment horizontal="right" vertical="center" wrapText="1"/>
    </xf>
    <xf numFmtId="0" fontId="30" fillId="2" borderId="10" xfId="0" applyFont="1" applyFill="1" applyBorder="1" applyAlignment="1">
      <alignment vertical="center"/>
    </xf>
    <xf numFmtId="0" fontId="29" fillId="2" borderId="36" xfId="0" applyFont="1" applyFill="1" applyBorder="1" applyAlignment="1">
      <alignment vertical="center" wrapText="1"/>
    </xf>
    <xf numFmtId="0" fontId="29" fillId="2" borderId="28" xfId="0" applyFont="1" applyFill="1" applyBorder="1" applyAlignment="1">
      <alignment vertical="center" wrapText="1"/>
    </xf>
    <xf numFmtId="0" fontId="29" fillId="2" borderId="8" xfId="0" applyFont="1" applyFill="1" applyBorder="1" applyAlignment="1">
      <alignment vertical="center" wrapText="1"/>
    </xf>
    <xf numFmtId="0" fontId="29" fillId="2" borderId="29" xfId="0" applyFont="1" applyFill="1" applyBorder="1" applyAlignment="1">
      <alignment vertical="center" wrapText="1"/>
    </xf>
    <xf numFmtId="0" fontId="29" fillId="2" borderId="29" xfId="0" applyFont="1" applyFill="1" applyBorder="1" applyAlignment="1">
      <alignment wrapText="1"/>
    </xf>
    <xf numFmtId="0" fontId="30" fillId="2" borderId="28" xfId="0" applyFont="1" applyFill="1" applyBorder="1"/>
    <xf numFmtId="4" fontId="29" fillId="2" borderId="1" xfId="0" applyNumberFormat="1" applyFont="1" applyFill="1" applyBorder="1" applyAlignment="1">
      <alignment vertical="top" wrapText="1"/>
    </xf>
    <xf numFmtId="0" fontId="30" fillId="2" borderId="1" xfId="0" applyFont="1" applyFill="1" applyBorder="1" applyAlignment="1">
      <alignment horizontal="right" vertical="center" wrapText="1"/>
    </xf>
    <xf numFmtId="0" fontId="29" fillId="2" borderId="1" xfId="0" applyFont="1" applyFill="1" applyBorder="1" applyAlignment="1">
      <alignment vertical="center" wrapText="1"/>
    </xf>
    <xf numFmtId="0" fontId="29" fillId="2" borderId="37" xfId="0" applyFont="1" applyFill="1" applyBorder="1" applyAlignment="1">
      <alignment vertical="center" wrapText="1"/>
    </xf>
    <xf numFmtId="0" fontId="50" fillId="2" borderId="0" xfId="0" applyFont="1" applyFill="1"/>
    <xf numFmtId="0" fontId="49" fillId="2" borderId="55" xfId="0" applyFont="1" applyFill="1" applyBorder="1" applyAlignment="1">
      <alignment horizontal="center" vertical="center"/>
    </xf>
    <xf numFmtId="0" fontId="49" fillId="2" borderId="3" xfId="0" applyFont="1" applyFill="1" applyBorder="1" applyAlignment="1">
      <alignment horizontal="center" vertical="center"/>
    </xf>
    <xf numFmtId="0" fontId="29" fillId="2" borderId="30" xfId="0" applyFont="1" applyFill="1" applyBorder="1" applyAlignment="1">
      <alignment horizontal="center" vertical="center" wrapText="1"/>
    </xf>
    <xf numFmtId="49" fontId="29" fillId="2" borderId="31" xfId="0" applyNumberFormat="1" applyFont="1" applyFill="1" applyBorder="1" applyAlignment="1">
      <alignment horizontal="center" vertical="center" wrapText="1"/>
    </xf>
    <xf numFmtId="0" fontId="29" fillId="2" borderId="31" xfId="0" applyFont="1" applyFill="1" applyBorder="1" applyAlignment="1">
      <alignment horizontal="center" vertical="center" wrapText="1"/>
    </xf>
    <xf numFmtId="179" fontId="29" fillId="2" borderId="31" xfId="0" applyNumberFormat="1" applyFont="1" applyFill="1" applyBorder="1" applyAlignment="1">
      <alignment horizontal="justify" vertical="center" wrapText="1"/>
    </xf>
    <xf numFmtId="3" fontId="29" fillId="2" borderId="31" xfId="0" applyNumberFormat="1" applyFont="1" applyFill="1" applyBorder="1" applyAlignment="1">
      <alignment horizontal="center" vertical="center" wrapText="1"/>
    </xf>
    <xf numFmtId="4" fontId="29" fillId="2" borderId="31" xfId="0" applyNumberFormat="1" applyFont="1" applyFill="1" applyBorder="1" applyAlignment="1">
      <alignment horizontal="right" vertical="center" wrapText="1"/>
    </xf>
    <xf numFmtId="4" fontId="29" fillId="2" borderId="32" xfId="0" applyNumberFormat="1" applyFont="1" applyFill="1" applyBorder="1" applyAlignment="1">
      <alignment horizontal="right" vertical="center" wrapText="1"/>
    </xf>
    <xf numFmtId="4" fontId="29" fillId="2" borderId="7" xfId="0" applyNumberFormat="1" applyFont="1" applyFill="1" applyBorder="1" applyAlignment="1">
      <alignment horizontal="center" vertical="center" wrapText="1"/>
    </xf>
    <xf numFmtId="4" fontId="29" fillId="2" borderId="2" xfId="0" applyNumberFormat="1" applyFont="1" applyFill="1" applyBorder="1" applyAlignment="1">
      <alignment horizontal="center" vertical="center" wrapText="1"/>
    </xf>
    <xf numFmtId="3" fontId="29" fillId="2" borderId="2" xfId="0" applyNumberFormat="1" applyFont="1" applyFill="1" applyBorder="1" applyAlignment="1">
      <alignment horizontal="center" vertical="center" wrapText="1"/>
    </xf>
    <xf numFmtId="0" fontId="29" fillId="2" borderId="0" xfId="0" applyFont="1" applyFill="1"/>
    <xf numFmtId="0" fontId="29" fillId="2" borderId="33" xfId="0" applyFont="1" applyFill="1" applyBorder="1" applyAlignment="1">
      <alignment horizontal="center" vertical="center" wrapText="1"/>
    </xf>
    <xf numFmtId="49" fontId="29" fillId="2" borderId="34" xfId="0" applyNumberFormat="1" applyFont="1" applyFill="1" applyBorder="1" applyAlignment="1">
      <alignment horizontal="center" vertical="center" wrapText="1"/>
    </xf>
    <xf numFmtId="0" fontId="29" fillId="2" borderId="34" xfId="0" applyFont="1" applyFill="1" applyBorder="1" applyAlignment="1">
      <alignment horizontal="center" vertical="center" wrapText="1"/>
    </xf>
    <xf numFmtId="179" fontId="29" fillId="2" borderId="34" xfId="0" applyNumberFormat="1" applyFont="1" applyFill="1" applyBorder="1" applyAlignment="1">
      <alignment horizontal="justify" vertical="center" wrapText="1"/>
    </xf>
    <xf numFmtId="3" fontId="29" fillId="2" borderId="38" xfId="0" applyNumberFormat="1" applyFont="1" applyFill="1" applyBorder="1" applyAlignment="1">
      <alignment horizontal="center" vertical="center" wrapText="1"/>
    </xf>
    <xf numFmtId="4" fontId="29" fillId="2" borderId="38" xfId="0" applyNumberFormat="1" applyFont="1" applyFill="1" applyBorder="1" applyAlignment="1">
      <alignment horizontal="right" vertical="center" wrapText="1"/>
    </xf>
    <xf numFmtId="0" fontId="29" fillId="14" borderId="41" xfId="0" applyFont="1" applyFill="1" applyBorder="1" applyAlignment="1">
      <alignment horizontal="center" vertical="center" wrapText="1"/>
    </xf>
    <xf numFmtId="179" fontId="29" fillId="14" borderId="41" xfId="0" applyNumberFormat="1" applyFont="1" applyFill="1" applyBorder="1" applyAlignment="1">
      <alignment horizontal="justify" vertical="center" wrapText="1"/>
    </xf>
    <xf numFmtId="4" fontId="29" fillId="14" borderId="7" xfId="0" applyNumberFormat="1" applyFont="1" applyFill="1" applyBorder="1" applyAlignment="1">
      <alignment horizontal="center" vertical="center" wrapText="1"/>
    </xf>
    <xf numFmtId="0" fontId="30" fillId="2" borderId="57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/>
    </xf>
    <xf numFmtId="183" fontId="30" fillId="2" borderId="4" xfId="432" applyNumberFormat="1" applyFont="1" applyFill="1" applyBorder="1" applyAlignment="1">
      <alignment vertical="center"/>
    </xf>
    <xf numFmtId="4" fontId="30" fillId="2" borderId="58" xfId="0" applyNumberFormat="1" applyFont="1" applyFill="1" applyBorder="1" applyAlignment="1">
      <alignment horizontal="right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/>
    </xf>
    <xf numFmtId="183" fontId="30" fillId="2" borderId="2" xfId="432" applyNumberFormat="1" applyFont="1" applyFill="1" applyBorder="1" applyAlignment="1">
      <alignment vertical="center"/>
    </xf>
    <xf numFmtId="4" fontId="30" fillId="2" borderId="16" xfId="0" applyNumberFormat="1" applyFont="1" applyFill="1" applyBorder="1" applyAlignment="1">
      <alignment horizontal="right" vertical="center" wrapText="1"/>
    </xf>
    <xf numFmtId="0" fontId="30" fillId="2" borderId="55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/>
    </xf>
    <xf numFmtId="4" fontId="43" fillId="16" borderId="15" xfId="0" applyNumberFormat="1" applyFont="1" applyFill="1" applyBorder="1" applyAlignment="1">
      <alignment horizontal="center" vertical="center" wrapText="1"/>
    </xf>
    <xf numFmtId="4" fontId="43" fillId="16" borderId="15" xfId="0" applyNumberFormat="1" applyFont="1" applyFill="1" applyBorder="1" applyAlignment="1">
      <alignment horizontal="right" vertical="center" wrapText="1"/>
    </xf>
    <xf numFmtId="4" fontId="43" fillId="16" borderId="7" xfId="0" applyNumberFormat="1" applyFont="1" applyFill="1" applyBorder="1" applyAlignment="1">
      <alignment horizontal="center" vertical="center" wrapText="1"/>
    </xf>
    <xf numFmtId="4" fontId="43" fillId="16" borderId="2" xfId="0" applyNumberFormat="1" applyFont="1" applyFill="1" applyBorder="1" applyAlignment="1">
      <alignment horizontal="center" vertical="center" wrapText="1"/>
    </xf>
    <xf numFmtId="0" fontId="43" fillId="16" borderId="0" xfId="0" applyFont="1" applyFill="1"/>
    <xf numFmtId="0" fontId="30" fillId="2" borderId="31" xfId="0" applyFont="1" applyFill="1" applyBorder="1" applyAlignment="1">
      <alignment horizontal="center" vertical="center" wrapText="1"/>
    </xf>
    <xf numFmtId="4" fontId="29" fillId="2" borderId="34" xfId="0" applyNumberFormat="1" applyFont="1" applyFill="1" applyBorder="1" applyAlignment="1">
      <alignment horizontal="right" vertical="center" wrapText="1"/>
    </xf>
    <xf numFmtId="4" fontId="30" fillId="14" borderId="2" xfId="0" applyNumberFormat="1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179" fontId="30" fillId="2" borderId="4" xfId="0" applyNumberFormat="1" applyFont="1" applyFill="1" applyBorder="1" applyAlignment="1">
      <alignment horizontal="justify" vertical="center" wrapText="1"/>
    </xf>
    <xf numFmtId="14" fontId="30" fillId="2" borderId="2" xfId="0" applyNumberFormat="1" applyFont="1" applyFill="1" applyBorder="1" applyAlignment="1">
      <alignment horizontal="center" vertical="center" wrapText="1"/>
    </xf>
    <xf numFmtId="179" fontId="30" fillId="2" borderId="2" xfId="0" applyNumberFormat="1" applyFont="1" applyFill="1" applyBorder="1" applyAlignment="1">
      <alignment horizontal="justify" vertical="center" wrapText="1"/>
    </xf>
    <xf numFmtId="0" fontId="29" fillId="2" borderId="3" xfId="0" applyFont="1" applyFill="1" applyBorder="1" applyAlignment="1">
      <alignment horizontal="center" vertical="center"/>
    </xf>
    <xf numFmtId="37" fontId="30" fillId="2" borderId="2" xfId="0" applyNumberFormat="1" applyFont="1" applyFill="1" applyBorder="1" applyAlignment="1">
      <alignment horizontal="center" vertical="center" wrapText="1"/>
    </xf>
    <xf numFmtId="4" fontId="43" fillId="16" borderId="7" xfId="0" applyNumberFormat="1" applyFont="1" applyFill="1" applyBorder="1" applyAlignment="1">
      <alignment horizontal="center" vertical="center"/>
    </xf>
    <xf numFmtId="4" fontId="43" fillId="16" borderId="2" xfId="0" applyNumberFormat="1" applyFont="1" applyFill="1" applyBorder="1" applyAlignment="1">
      <alignment vertical="center"/>
    </xf>
    <xf numFmtId="0" fontId="43" fillId="16" borderId="59" xfId="0" applyFont="1" applyFill="1" applyBorder="1" applyAlignment="1">
      <alignment vertical="center"/>
    </xf>
    <xf numFmtId="0" fontId="43" fillId="16" borderId="52" xfId="0" applyFont="1" applyFill="1" applyBorder="1" applyAlignment="1">
      <alignment vertical="center" wrapText="1"/>
    </xf>
    <xf numFmtId="4" fontId="43" fillId="16" borderId="34" xfId="0" applyNumberFormat="1" applyFont="1" applyFill="1" applyBorder="1" applyAlignment="1">
      <alignment horizontal="right" vertical="center" wrapText="1"/>
    </xf>
    <xf numFmtId="4" fontId="44" fillId="16" borderId="2" xfId="0" applyNumberFormat="1" applyFont="1" applyFill="1" applyBorder="1" applyAlignment="1">
      <alignment horizontal="center" vertical="center" wrapText="1"/>
    </xf>
    <xf numFmtId="4" fontId="29" fillId="2" borderId="7" xfId="0" applyNumberFormat="1" applyFont="1" applyFill="1" applyBorder="1" applyAlignment="1">
      <alignment horizontal="center" vertical="center"/>
    </xf>
    <xf numFmtId="4" fontId="29" fillId="2" borderId="2" xfId="0" applyNumberFormat="1" applyFont="1" applyFill="1" applyBorder="1" applyAlignment="1">
      <alignment vertical="center"/>
    </xf>
    <xf numFmtId="4" fontId="30" fillId="2" borderId="7" xfId="0" applyNumberFormat="1" applyFont="1" applyFill="1" applyBorder="1" applyAlignment="1">
      <alignment horizontal="center" vertical="center"/>
    </xf>
    <xf numFmtId="4" fontId="30" fillId="2" borderId="2" xfId="0" applyNumberFormat="1" applyFont="1" applyFill="1" applyBorder="1" applyAlignment="1">
      <alignment vertical="center"/>
    </xf>
    <xf numFmtId="0" fontId="46" fillId="2" borderId="0" xfId="0" applyFont="1" applyFill="1"/>
    <xf numFmtId="0" fontId="46" fillId="2" borderId="0" xfId="0" applyFont="1" applyFill="1" applyAlignment="1">
      <alignment horizontal="right"/>
    </xf>
    <xf numFmtId="4" fontId="42" fillId="2" borderId="0" xfId="0" applyNumberFormat="1" applyFont="1" applyFill="1" applyAlignment="1">
      <alignment horizontal="center" vertical="center" wrapText="1"/>
    </xf>
    <xf numFmtId="4" fontId="47" fillId="2" borderId="0" xfId="0" applyNumberFormat="1" applyFont="1" applyFill="1"/>
    <xf numFmtId="0" fontId="47" fillId="2" borderId="0" xfId="0" applyFont="1" applyFill="1"/>
    <xf numFmtId="0" fontId="51" fillId="2" borderId="0" xfId="0" applyFont="1" applyFill="1"/>
    <xf numFmtId="0" fontId="48" fillId="2" borderId="2" xfId="0" applyFont="1" applyFill="1" applyBorder="1" applyAlignment="1">
      <alignment vertical="center"/>
    </xf>
    <xf numFmtId="4" fontId="46" fillId="2" borderId="0" xfId="0" applyNumberFormat="1" applyFont="1" applyFill="1"/>
    <xf numFmtId="4" fontId="46" fillId="2" borderId="0" xfId="0" applyNumberFormat="1" applyFont="1" applyFill="1" applyAlignment="1">
      <alignment horizontal="center" vertical="center"/>
    </xf>
    <xf numFmtId="4" fontId="46" fillId="2" borderId="0" xfId="0" applyNumberFormat="1" applyFont="1" applyFill="1" applyAlignment="1">
      <alignment vertical="center"/>
    </xf>
    <xf numFmtId="0" fontId="49" fillId="2" borderId="2" xfId="0" applyFont="1" applyFill="1" applyBorder="1" applyAlignment="1">
      <alignment vertical="center"/>
    </xf>
    <xf numFmtId="4" fontId="52" fillId="2" borderId="0" xfId="0" applyNumberFormat="1" applyFont="1" applyFill="1"/>
    <xf numFmtId="0" fontId="51" fillId="2" borderId="0" xfId="0" applyFont="1" applyFill="1" applyAlignment="1">
      <alignment vertical="center"/>
    </xf>
    <xf numFmtId="0" fontId="51" fillId="2" borderId="0" xfId="0" applyFont="1" applyFill="1" applyAlignment="1">
      <alignment horizontal="right" vertical="center"/>
    </xf>
    <xf numFmtId="0" fontId="51" fillId="2" borderId="0" xfId="0" applyFont="1" applyFill="1" applyAlignment="1">
      <alignment horizontal="right"/>
    </xf>
    <xf numFmtId="0" fontId="48" fillId="2" borderId="0" xfId="0" applyFont="1" applyFill="1" applyAlignment="1">
      <alignment vertical="center"/>
    </xf>
    <xf numFmtId="166" fontId="51" fillId="2" borderId="0" xfId="352" applyFont="1" applyFill="1"/>
    <xf numFmtId="4" fontId="53" fillId="2" borderId="0" xfId="0" applyNumberFormat="1" applyFont="1" applyFill="1"/>
    <xf numFmtId="4" fontId="50" fillId="2" borderId="0" xfId="0" applyNumberFormat="1" applyFont="1" applyFill="1"/>
    <xf numFmtId="4" fontId="50" fillId="2" borderId="0" xfId="0" applyNumberFormat="1" applyFont="1" applyFill="1" applyAlignment="1">
      <alignment vertical="center"/>
    </xf>
    <xf numFmtId="4" fontId="47" fillId="2" borderId="0" xfId="432" applyNumberFormat="1" applyFont="1" applyFill="1" applyBorder="1" applyAlignment="1">
      <alignment vertical="center"/>
    </xf>
    <xf numFmtId="0" fontId="46" fillId="2" borderId="0" xfId="0" applyFont="1" applyFill="1" applyAlignment="1">
      <alignment vertical="center"/>
    </xf>
    <xf numFmtId="4" fontId="46" fillId="2" borderId="0" xfId="0" applyNumberFormat="1" applyFont="1" applyFill="1" applyAlignment="1">
      <alignment horizontal="left" vertical="center" wrapText="1"/>
    </xf>
    <xf numFmtId="4" fontId="51" fillId="2" borderId="0" xfId="0" applyNumberFormat="1" applyFont="1" applyFill="1" applyAlignment="1">
      <alignment vertical="center"/>
    </xf>
    <xf numFmtId="4" fontId="51" fillId="2" borderId="0" xfId="0" applyNumberFormat="1" applyFont="1" applyFill="1"/>
    <xf numFmtId="0" fontId="45" fillId="2" borderId="0" xfId="0" applyFont="1" applyFill="1"/>
    <xf numFmtId="0" fontId="45" fillId="2" borderId="35" xfId="0" applyFont="1" applyFill="1" applyBorder="1"/>
    <xf numFmtId="0" fontId="45" fillId="2" borderId="10" xfId="0" applyFont="1" applyFill="1" applyBorder="1"/>
    <xf numFmtId="0" fontId="54" fillId="2" borderId="10" xfId="0" applyFont="1" applyFill="1" applyBorder="1" applyAlignment="1">
      <alignment wrapText="1"/>
    </xf>
    <xf numFmtId="0" fontId="54" fillId="2" borderId="11" xfId="0" applyFont="1" applyFill="1" applyBorder="1" applyAlignment="1">
      <alignment wrapText="1"/>
    </xf>
    <xf numFmtId="4" fontId="45" fillId="2" borderId="10" xfId="0" applyNumberFormat="1" applyFont="1" applyFill="1" applyBorder="1" applyAlignment="1">
      <alignment vertical="center" wrapText="1"/>
    </xf>
    <xf numFmtId="0" fontId="45" fillId="2" borderId="10" xfId="0" applyFont="1" applyFill="1" applyBorder="1" applyAlignment="1">
      <alignment horizontal="right" vertical="center" wrapText="1"/>
    </xf>
    <xf numFmtId="0" fontId="45" fillId="2" borderId="10" xfId="0" applyFont="1" applyFill="1" applyBorder="1" applyAlignment="1">
      <alignment vertical="center"/>
    </xf>
    <xf numFmtId="0" fontId="54" fillId="2" borderId="36" xfId="0" applyFont="1" applyFill="1" applyBorder="1" applyAlignment="1">
      <alignment vertical="center" wrapText="1"/>
    </xf>
    <xf numFmtId="0" fontId="54" fillId="2" borderId="28" xfId="0" applyFont="1" applyFill="1" applyBorder="1" applyAlignment="1">
      <alignment vertical="center" wrapText="1"/>
    </xf>
    <xf numFmtId="0" fontId="54" fillId="2" borderId="8" xfId="0" applyFont="1" applyFill="1" applyBorder="1" applyAlignment="1">
      <alignment vertical="center" wrapText="1"/>
    </xf>
    <xf numFmtId="0" fontId="54" fillId="2" borderId="29" xfId="0" applyFont="1" applyFill="1" applyBorder="1" applyAlignment="1">
      <alignment vertical="center" wrapText="1"/>
    </xf>
    <xf numFmtId="0" fontId="54" fillId="2" borderId="29" xfId="0" applyFont="1" applyFill="1" applyBorder="1" applyAlignment="1">
      <alignment wrapText="1"/>
    </xf>
    <xf numFmtId="0" fontId="45" fillId="2" borderId="28" xfId="0" applyFont="1" applyFill="1" applyBorder="1"/>
    <xf numFmtId="4" fontId="54" fillId="2" borderId="1" xfId="0" applyNumberFormat="1" applyFont="1" applyFill="1" applyBorder="1" applyAlignment="1">
      <alignment vertical="top" wrapText="1"/>
    </xf>
    <xf numFmtId="0" fontId="45" fillId="2" borderId="1" xfId="0" applyFont="1" applyFill="1" applyBorder="1" applyAlignment="1">
      <alignment horizontal="right" vertical="center" wrapText="1"/>
    </xf>
    <xf numFmtId="0" fontId="54" fillId="2" borderId="1" xfId="0" applyFont="1" applyFill="1" applyBorder="1" applyAlignment="1">
      <alignment vertical="center" wrapText="1"/>
    </xf>
    <xf numFmtId="0" fontId="54" fillId="2" borderId="37" xfId="0" applyFont="1" applyFill="1" applyBorder="1" applyAlignment="1">
      <alignment vertical="center" wrapText="1"/>
    </xf>
    <xf numFmtId="0" fontId="54" fillId="2" borderId="55" xfId="0" applyFont="1" applyFill="1" applyBorder="1" applyAlignment="1">
      <alignment horizontal="center" vertical="center"/>
    </xf>
    <xf numFmtId="0" fontId="54" fillId="2" borderId="3" xfId="0" applyFont="1" applyFill="1" applyBorder="1" applyAlignment="1">
      <alignment horizontal="center" vertical="center"/>
    </xf>
    <xf numFmtId="0" fontId="45" fillId="2" borderId="3" xfId="0" applyFont="1" applyFill="1" applyBorder="1" applyAlignment="1">
      <alignment horizontal="center" vertical="center"/>
    </xf>
    <xf numFmtId="4" fontId="54" fillId="2" borderId="31" xfId="0" applyNumberFormat="1" applyFont="1" applyFill="1" applyBorder="1" applyAlignment="1">
      <alignment horizontal="right" vertical="center" wrapText="1"/>
    </xf>
    <xf numFmtId="164" fontId="54" fillId="2" borderId="31" xfId="333" applyFont="1" applyFill="1" applyBorder="1" applyAlignment="1">
      <alignment horizontal="left" vertical="center" wrapText="1" readingOrder="1"/>
    </xf>
    <xf numFmtId="164" fontId="54" fillId="2" borderId="48" xfId="333" applyFont="1" applyFill="1" applyBorder="1" applyAlignment="1">
      <alignment vertical="center"/>
    </xf>
    <xf numFmtId="0" fontId="54" fillId="2" borderId="31" xfId="0" applyFont="1" applyFill="1" applyBorder="1" applyAlignment="1">
      <alignment horizontal="center" vertical="center" wrapText="1"/>
    </xf>
    <xf numFmtId="14" fontId="54" fillId="2" borderId="31" xfId="0" applyNumberFormat="1" applyFont="1" applyFill="1" applyBorder="1" applyAlignment="1">
      <alignment vertical="center"/>
    </xf>
    <xf numFmtId="14" fontId="54" fillId="2" borderId="31" xfId="0" applyNumberFormat="1" applyFont="1" applyFill="1" applyBorder="1" applyAlignment="1">
      <alignment horizontal="center" vertical="center"/>
    </xf>
    <xf numFmtId="0" fontId="54" fillId="2" borderId="61" xfId="0" applyFont="1" applyFill="1" applyBorder="1"/>
    <xf numFmtId="3" fontId="45" fillId="2" borderId="53" xfId="0" applyNumberFormat="1" applyFont="1" applyFill="1" applyBorder="1" applyAlignment="1">
      <alignment horizontal="center" vertical="center" wrapText="1"/>
    </xf>
    <xf numFmtId="164" fontId="54" fillId="2" borderId="34" xfId="333" applyFont="1" applyFill="1" applyBorder="1" applyAlignment="1">
      <alignment horizontal="left" vertical="center" wrapText="1" readingOrder="1"/>
    </xf>
    <xf numFmtId="4" fontId="45" fillId="2" borderId="53" xfId="0" applyNumberFormat="1" applyFont="1" applyFill="1" applyBorder="1" applyAlignment="1">
      <alignment horizontal="center" vertical="center" wrapText="1"/>
    </xf>
    <xf numFmtId="37" fontId="45" fillId="2" borderId="34" xfId="0" applyNumberFormat="1" applyFont="1" applyFill="1" applyBorder="1" applyAlignment="1">
      <alignment horizontal="center" vertical="center" wrapText="1"/>
    </xf>
    <xf numFmtId="3" fontId="45" fillId="2" borderId="34" xfId="0" applyNumberFormat="1" applyFont="1" applyFill="1" applyBorder="1" applyAlignment="1">
      <alignment horizontal="center" vertical="center" wrapText="1"/>
    </xf>
    <xf numFmtId="14" fontId="45" fillId="2" borderId="34" xfId="0" applyNumberFormat="1" applyFont="1" applyFill="1" applyBorder="1" applyAlignment="1">
      <alignment horizontal="center" vertical="center" wrapText="1"/>
    </xf>
    <xf numFmtId="0" fontId="45" fillId="2" borderId="62" xfId="0" applyFont="1" applyFill="1" applyBorder="1"/>
    <xf numFmtId="49" fontId="45" fillId="2" borderId="4" xfId="0" applyNumberFormat="1" applyFont="1" applyFill="1" applyBorder="1" applyAlignment="1">
      <alignment horizontal="center" vertical="center" wrapText="1"/>
    </xf>
    <xf numFmtId="1" fontId="45" fillId="2" borderId="4" xfId="0" applyNumberFormat="1" applyFont="1" applyFill="1" applyBorder="1" applyAlignment="1">
      <alignment horizontal="center" vertical="center" wrapText="1"/>
    </xf>
    <xf numFmtId="0" fontId="45" fillId="2" borderId="4" xfId="0" applyFont="1" applyFill="1" applyBorder="1" applyAlignment="1">
      <alignment horizontal="center" vertical="center"/>
    </xf>
    <xf numFmtId="49" fontId="45" fillId="2" borderId="4" xfId="0" applyNumberFormat="1" applyFont="1" applyFill="1" applyBorder="1" applyAlignment="1">
      <alignment horizontal="center" vertical="center"/>
    </xf>
    <xf numFmtId="2" fontId="45" fillId="2" borderId="4" xfId="0" applyNumberFormat="1" applyFont="1" applyFill="1" applyBorder="1" applyAlignment="1">
      <alignment horizontal="center" vertical="center" wrapText="1"/>
    </xf>
    <xf numFmtId="0" fontId="45" fillId="2" borderId="4" xfId="430" applyFont="1" applyFill="1" applyBorder="1" applyAlignment="1">
      <alignment horizontal="justify" vertical="center" wrapText="1"/>
    </xf>
    <xf numFmtId="4" fontId="45" fillId="2" borderId="4" xfId="0" applyNumberFormat="1" applyFont="1" applyFill="1" applyBorder="1" applyAlignment="1">
      <alignment horizontal="right" vertical="center" wrapText="1"/>
    </xf>
    <xf numFmtId="4" fontId="45" fillId="2" borderId="58" xfId="0" applyNumberFormat="1" applyFont="1" applyFill="1" applyBorder="1" applyAlignment="1">
      <alignment horizontal="right" vertical="center" wrapText="1"/>
    </xf>
    <xf numFmtId="164" fontId="54" fillId="2" borderId="14" xfId="333" applyFont="1" applyFill="1" applyBorder="1" applyAlignment="1">
      <alignment vertical="center"/>
    </xf>
    <xf numFmtId="164" fontId="54" fillId="2" borderId="4" xfId="0" applyNumberFormat="1" applyFont="1" applyFill="1" applyBorder="1" applyAlignment="1">
      <alignment horizontal="center" vertical="center"/>
    </xf>
    <xf numFmtId="0" fontId="54" fillId="2" borderId="4" xfId="0" applyFont="1" applyFill="1" applyBorder="1" applyAlignment="1">
      <alignment horizontal="center" vertical="center"/>
    </xf>
    <xf numFmtId="0" fontId="54" fillId="2" borderId="4" xfId="0" applyFont="1" applyFill="1" applyBorder="1" applyAlignment="1">
      <alignment horizontal="center" vertical="center" wrapText="1"/>
    </xf>
    <xf numFmtId="14" fontId="54" fillId="2" borderId="4" xfId="0" applyNumberFormat="1" applyFont="1" applyFill="1" applyBorder="1" applyAlignment="1">
      <alignment vertical="center"/>
    </xf>
    <xf numFmtId="14" fontId="54" fillId="2" borderId="4" xfId="0" applyNumberFormat="1" applyFont="1" applyFill="1" applyBorder="1" applyAlignment="1">
      <alignment horizontal="center" vertical="center"/>
    </xf>
    <xf numFmtId="0" fontId="54" fillId="2" borderId="0" xfId="0" applyFont="1" applyFill="1"/>
    <xf numFmtId="1" fontId="45" fillId="2" borderId="17" xfId="0" applyNumberFormat="1" applyFont="1" applyFill="1" applyBorder="1" applyAlignment="1">
      <alignment horizontal="center" vertical="center" wrapText="1"/>
    </xf>
    <xf numFmtId="49" fontId="45" fillId="2" borderId="2" xfId="0" applyNumberFormat="1" applyFont="1" applyFill="1" applyBorder="1" applyAlignment="1">
      <alignment horizontal="center" vertical="center" wrapText="1"/>
    </xf>
    <xf numFmtId="1" fontId="45" fillId="2" borderId="2" xfId="0" applyNumberFormat="1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/>
    </xf>
    <xf numFmtId="49" fontId="45" fillId="2" borderId="2" xfId="0" applyNumberFormat="1" applyFont="1" applyFill="1" applyBorder="1" applyAlignment="1">
      <alignment horizontal="center" vertical="center"/>
    </xf>
    <xf numFmtId="2" fontId="45" fillId="2" borderId="2" xfId="0" applyNumberFormat="1" applyFont="1" applyFill="1" applyBorder="1" applyAlignment="1">
      <alignment horizontal="center" vertical="center" wrapText="1"/>
    </xf>
    <xf numFmtId="0" fontId="45" fillId="2" borderId="2" xfId="430" applyFont="1" applyFill="1" applyBorder="1" applyAlignment="1">
      <alignment horizontal="center" vertical="center" wrapText="1"/>
    </xf>
    <xf numFmtId="0" fontId="45" fillId="2" borderId="2" xfId="430" applyFont="1" applyFill="1" applyBorder="1" applyAlignment="1">
      <alignment horizontal="justify" vertical="center" wrapText="1"/>
    </xf>
    <xf numFmtId="4" fontId="45" fillId="2" borderId="2" xfId="0" applyNumberFormat="1" applyFont="1" applyFill="1" applyBorder="1" applyAlignment="1">
      <alignment horizontal="right" vertical="center" wrapText="1"/>
    </xf>
    <xf numFmtId="164" fontId="54" fillId="2" borderId="7" xfId="333" applyFont="1" applyFill="1" applyBorder="1" applyAlignment="1">
      <alignment vertical="center"/>
    </xf>
    <xf numFmtId="164" fontId="54" fillId="2" borderId="2" xfId="333" applyFont="1" applyFill="1" applyBorder="1" applyAlignment="1">
      <alignment vertical="center"/>
    </xf>
    <xf numFmtId="14" fontId="54" fillId="2" borderId="2" xfId="0" applyNumberFormat="1" applyFont="1" applyFill="1" applyBorder="1" applyAlignment="1">
      <alignment vertical="center"/>
    </xf>
    <xf numFmtId="14" fontId="54" fillId="2" borderId="2" xfId="0" applyNumberFormat="1" applyFont="1" applyFill="1" applyBorder="1" applyAlignment="1">
      <alignment horizontal="center" vertical="center"/>
    </xf>
    <xf numFmtId="3" fontId="55" fillId="16" borderId="2" xfId="0" applyNumberFormat="1" applyFont="1" applyFill="1" applyBorder="1" applyAlignment="1">
      <alignment horizontal="center" vertical="center" wrapText="1"/>
    </xf>
    <xf numFmtId="4" fontId="55" fillId="16" borderId="2" xfId="430" applyNumberFormat="1" applyFont="1" applyFill="1" applyBorder="1" applyAlignment="1">
      <alignment horizontal="right" vertical="center" wrapText="1"/>
    </xf>
    <xf numFmtId="3" fontId="55" fillId="16" borderId="7" xfId="0" applyNumberFormat="1" applyFont="1" applyFill="1" applyBorder="1" applyAlignment="1">
      <alignment horizontal="center" vertical="center" wrapText="1"/>
    </xf>
    <xf numFmtId="4" fontId="55" fillId="16" borderId="2" xfId="0" applyNumberFormat="1" applyFont="1" applyFill="1" applyBorder="1" applyAlignment="1">
      <alignment horizontal="center" vertical="center" wrapText="1"/>
    </xf>
    <xf numFmtId="164" fontId="55" fillId="16" borderId="7" xfId="333" applyFont="1" applyFill="1" applyBorder="1" applyAlignment="1">
      <alignment vertical="center"/>
    </xf>
    <xf numFmtId="3" fontId="55" fillId="16" borderId="4" xfId="0" applyNumberFormat="1" applyFont="1" applyFill="1" applyBorder="1" applyAlignment="1">
      <alignment horizontal="center" vertical="center" wrapText="1"/>
    </xf>
    <xf numFmtId="3" fontId="55" fillId="16" borderId="13" xfId="0" applyNumberFormat="1" applyFont="1" applyFill="1" applyBorder="1" applyAlignment="1">
      <alignment horizontal="center" vertical="center" wrapText="1"/>
    </xf>
    <xf numFmtId="0" fontId="55" fillId="16" borderId="0" xfId="0" applyFont="1" applyFill="1"/>
    <xf numFmtId="3" fontId="55" fillId="16" borderId="0" xfId="0" applyNumberFormat="1" applyFont="1" applyFill="1" applyAlignment="1">
      <alignment horizontal="center" vertical="center" wrapText="1"/>
    </xf>
    <xf numFmtId="4" fontId="45" fillId="2" borderId="2" xfId="0" applyNumberFormat="1" applyFont="1" applyFill="1" applyBorder="1" applyAlignment="1">
      <alignment horizontal="left" vertical="center" wrapText="1"/>
    </xf>
    <xf numFmtId="4" fontId="54" fillId="2" borderId="2" xfId="0" applyNumberFormat="1" applyFont="1" applyFill="1" applyBorder="1" applyAlignment="1">
      <alignment horizontal="center" vertical="center" wrapText="1"/>
    </xf>
    <xf numFmtId="3" fontId="45" fillId="2" borderId="51" xfId="0" applyNumberFormat="1" applyFont="1" applyFill="1" applyBorder="1" applyAlignment="1">
      <alignment vertical="center" wrapText="1"/>
    </xf>
    <xf numFmtId="4" fontId="45" fillId="2" borderId="51" xfId="0" applyNumberFormat="1" applyFont="1" applyFill="1" applyBorder="1" applyAlignment="1">
      <alignment vertical="center" wrapText="1"/>
    </xf>
    <xf numFmtId="4" fontId="45" fillId="2" borderId="7" xfId="0" applyNumberFormat="1" applyFont="1" applyFill="1" applyBorder="1" applyAlignment="1">
      <alignment horizontal="left" vertical="center" wrapText="1"/>
    </xf>
    <xf numFmtId="4" fontId="29" fillId="2" borderId="0" xfId="0" applyNumberFormat="1" applyFont="1" applyFill="1" applyAlignment="1">
      <alignment horizontal="right" vertical="center" wrapText="1"/>
    </xf>
    <xf numFmtId="0" fontId="45" fillId="2" borderId="0" xfId="0" applyFont="1" applyFill="1" applyAlignment="1">
      <alignment vertical="center"/>
    </xf>
    <xf numFmtId="0" fontId="54" fillId="2" borderId="0" xfId="0" applyFont="1" applyFill="1" applyAlignment="1">
      <alignment vertical="center"/>
    </xf>
    <xf numFmtId="164" fontId="45" fillId="2" borderId="0" xfId="333" applyFont="1" applyFill="1" applyBorder="1"/>
    <xf numFmtId="164" fontId="45" fillId="2" borderId="0" xfId="0" applyNumberFormat="1" applyFont="1" applyFill="1"/>
    <xf numFmtId="166" fontId="45" fillId="2" borderId="0" xfId="352" applyFont="1" applyFill="1" applyBorder="1"/>
    <xf numFmtId="164" fontId="54" fillId="2" borderId="0" xfId="333" applyFont="1" applyFill="1" applyBorder="1"/>
    <xf numFmtId="0" fontId="45" fillId="2" borderId="2" xfId="0" applyFont="1" applyFill="1" applyBorder="1"/>
    <xf numFmtId="4" fontId="43" fillId="17" borderId="2" xfId="0" applyNumberFormat="1" applyFont="1" applyFill="1" applyBorder="1" applyAlignment="1">
      <alignment horizontal="right" vertical="center" wrapText="1"/>
    </xf>
    <xf numFmtId="0" fontId="56" fillId="2" borderId="2" xfId="0" applyFont="1" applyFill="1" applyBorder="1" applyAlignment="1">
      <alignment vertical="center"/>
    </xf>
    <xf numFmtId="0" fontId="30" fillId="2" borderId="10" xfId="0" applyFont="1" applyFill="1" applyBorder="1" applyAlignment="1">
      <alignment horizontal="right" vertical="center"/>
    </xf>
    <xf numFmtId="0" fontId="29" fillId="2" borderId="1" xfId="0" applyFont="1" applyFill="1" applyBorder="1" applyAlignment="1">
      <alignment horizontal="right" vertical="center" wrapText="1"/>
    </xf>
    <xf numFmtId="0" fontId="29" fillId="2" borderId="31" xfId="0" applyFont="1" applyFill="1" applyBorder="1" applyAlignment="1">
      <alignment horizontal="left" vertical="center" wrapText="1"/>
    </xf>
    <xf numFmtId="3" fontId="29" fillId="2" borderId="8" xfId="0" applyNumberFormat="1" applyFont="1" applyFill="1" applyBorder="1" applyAlignment="1">
      <alignment horizontal="center" vertical="center" wrapText="1"/>
    </xf>
    <xf numFmtId="3" fontId="29" fillId="2" borderId="15" xfId="0" applyNumberFormat="1" applyFont="1" applyFill="1" applyBorder="1" applyAlignment="1">
      <alignment horizontal="center" vertical="center" wrapText="1"/>
    </xf>
    <xf numFmtId="0" fontId="29" fillId="2" borderId="34" xfId="0" applyFont="1" applyFill="1" applyBorder="1" applyAlignment="1">
      <alignment horizontal="left" vertical="center" wrapText="1"/>
    </xf>
    <xf numFmtId="3" fontId="30" fillId="2" borderId="7" xfId="0" applyNumberFormat="1" applyFont="1" applyFill="1" applyBorder="1" applyAlignment="1">
      <alignment horizontal="center" vertical="center" wrapText="1"/>
    </xf>
    <xf numFmtId="0" fontId="43" fillId="17" borderId="6" xfId="0" applyFont="1" applyFill="1" applyBorder="1" applyAlignment="1">
      <alignment vertical="center" wrapText="1"/>
    </xf>
    <xf numFmtId="0" fontId="30" fillId="2" borderId="5" xfId="0" applyFont="1" applyFill="1" applyBorder="1" applyAlignment="1">
      <alignment vertical="center"/>
    </xf>
    <xf numFmtId="164" fontId="30" fillId="2" borderId="0" xfId="333" applyFont="1" applyFill="1" applyBorder="1"/>
    <xf numFmtId="0" fontId="48" fillId="2" borderId="5" xfId="0" applyFont="1" applyFill="1" applyBorder="1" applyAlignment="1">
      <alignment horizontal="right" vertical="center"/>
    </xf>
    <xf numFmtId="164" fontId="51" fillId="2" borderId="2" xfId="333" applyFont="1" applyFill="1" applyBorder="1" applyAlignment="1">
      <alignment horizontal="right" vertical="center" wrapText="1"/>
    </xf>
    <xf numFmtId="166" fontId="51" fillId="2" borderId="0" xfId="352" applyFont="1" applyFill="1" applyAlignment="1">
      <alignment horizontal="right" vertical="center"/>
    </xf>
    <xf numFmtId="164" fontId="48" fillId="2" borderId="2" xfId="333" applyFont="1" applyFill="1" applyBorder="1"/>
    <xf numFmtId="166" fontId="51" fillId="2" borderId="0" xfId="352" applyFont="1" applyFill="1" applyAlignment="1">
      <alignment horizontal="right"/>
    </xf>
    <xf numFmtId="164" fontId="46" fillId="2" borderId="0" xfId="0" applyNumberFormat="1" applyFont="1" applyFill="1"/>
    <xf numFmtId="0" fontId="30" fillId="2" borderId="0" xfId="0" applyFont="1" applyFill="1" applyAlignment="1">
      <alignment vertical="center"/>
    </xf>
    <xf numFmtId="0" fontId="54" fillId="2" borderId="0" xfId="0" applyFont="1" applyFill="1" applyAlignment="1">
      <alignment vertical="center" wrapText="1"/>
    </xf>
    <xf numFmtId="4" fontId="45" fillId="2" borderId="0" xfId="0" applyNumberFormat="1" applyFont="1" applyFill="1" applyAlignment="1">
      <alignment vertical="center" wrapText="1"/>
    </xf>
    <xf numFmtId="0" fontId="45" fillId="2" borderId="0" xfId="0" applyFont="1" applyFill="1" applyAlignment="1">
      <alignment horizontal="right" vertical="center" wrapText="1"/>
    </xf>
    <xf numFmtId="4" fontId="45" fillId="2" borderId="0" xfId="0" applyNumberFormat="1" applyFont="1" applyFill="1" applyAlignment="1">
      <alignment wrapText="1"/>
    </xf>
    <xf numFmtId="0" fontId="45" fillId="2" borderId="0" xfId="0" applyFont="1" applyFill="1" applyAlignment="1">
      <alignment horizontal="right" wrapText="1"/>
    </xf>
    <xf numFmtId="0" fontId="54" fillId="2" borderId="0" xfId="0" applyFont="1" applyFill="1" applyAlignment="1">
      <alignment wrapText="1"/>
    </xf>
    <xf numFmtId="4" fontId="58" fillId="2" borderId="4" xfId="0" applyNumberFormat="1" applyFont="1" applyFill="1" applyBorder="1" applyAlignment="1">
      <alignment horizontal="right" vertical="center" wrapText="1"/>
    </xf>
    <xf numFmtId="14" fontId="45" fillId="2" borderId="2" xfId="0" applyNumberFormat="1" applyFont="1" applyFill="1" applyBorder="1" applyAlignment="1">
      <alignment horizontal="center" vertical="center"/>
    </xf>
    <xf numFmtId="0" fontId="45" fillId="2" borderId="3" xfId="0" applyFont="1" applyFill="1" applyBorder="1" applyAlignment="1">
      <alignment horizontal="center" vertical="center" wrapText="1"/>
    </xf>
    <xf numFmtId="4" fontId="58" fillId="2" borderId="2" xfId="0" applyNumberFormat="1" applyFont="1" applyFill="1" applyBorder="1" applyAlignment="1">
      <alignment horizontal="right" vertical="center" wrapText="1"/>
    </xf>
    <xf numFmtId="0" fontId="58" fillId="2" borderId="2" xfId="0" applyFont="1" applyFill="1" applyBorder="1" applyAlignment="1">
      <alignment horizontal="center" vertical="center" wrapText="1"/>
    </xf>
    <xf numFmtId="49" fontId="58" fillId="2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horizontal="center" vertical="center"/>
    </xf>
    <xf numFmtId="0" fontId="58" fillId="2" borderId="0" xfId="0" applyFont="1" applyFill="1"/>
    <xf numFmtId="4" fontId="55" fillId="17" borderId="2" xfId="0" applyNumberFormat="1" applyFont="1" applyFill="1" applyBorder="1" applyAlignment="1">
      <alignment horizontal="right" vertical="center" wrapText="1"/>
    </xf>
    <xf numFmtId="14" fontId="45" fillId="2" borderId="2" xfId="0" applyNumberFormat="1" applyFont="1" applyFill="1" applyBorder="1" applyAlignment="1">
      <alignment vertical="center"/>
    </xf>
    <xf numFmtId="4" fontId="54" fillId="2" borderId="2" xfId="0" applyNumberFormat="1" applyFont="1" applyFill="1" applyBorder="1" applyAlignment="1">
      <alignment horizontal="right" vertical="center" wrapText="1"/>
    </xf>
    <xf numFmtId="0" fontId="45" fillId="2" borderId="0" xfId="0" applyFont="1" applyFill="1" applyAlignment="1">
      <alignment vertical="center" wrapText="1"/>
    </xf>
    <xf numFmtId="0" fontId="55" fillId="17" borderId="5" xfId="0" applyFont="1" applyFill="1" applyBorder="1" applyAlignment="1">
      <alignment vertical="center"/>
    </xf>
    <xf numFmtId="0" fontId="55" fillId="17" borderId="6" xfId="0" applyFont="1" applyFill="1" applyBorder="1" applyAlignment="1">
      <alignment vertical="center" wrapText="1"/>
    </xf>
    <xf numFmtId="4" fontId="45" fillId="2" borderId="0" xfId="0" applyNumberFormat="1" applyFont="1" applyFill="1" applyAlignment="1">
      <alignment horizontal="left" vertical="center" wrapText="1"/>
    </xf>
    <xf numFmtId="3" fontId="45" fillId="2" borderId="5" xfId="0" applyNumberFormat="1" applyFont="1" applyFill="1" applyBorder="1" applyAlignment="1">
      <alignment vertical="center" wrapText="1"/>
    </xf>
    <xf numFmtId="4" fontId="45" fillId="2" borderId="5" xfId="0" applyNumberFormat="1" applyFont="1" applyFill="1" applyBorder="1" applyAlignment="1">
      <alignment vertical="center" wrapText="1"/>
    </xf>
    <xf numFmtId="0" fontId="54" fillId="2" borderId="2" xfId="0" applyFont="1" applyFill="1" applyBorder="1" applyAlignment="1">
      <alignment vertical="center"/>
    </xf>
    <xf numFmtId="166" fontId="45" fillId="2" borderId="0" xfId="352" applyFont="1" applyFill="1" applyAlignment="1">
      <alignment vertical="center"/>
    </xf>
    <xf numFmtId="0" fontId="29" fillId="2" borderId="36" xfId="0" applyFont="1" applyFill="1" applyBorder="1" applyAlignment="1">
      <alignment horizontal="right" vertical="center" wrapText="1"/>
    </xf>
    <xf numFmtId="0" fontId="29" fillId="2" borderId="29" xfId="0" applyFont="1" applyFill="1" applyBorder="1" applyAlignment="1">
      <alignment horizontal="right" vertical="center" wrapText="1"/>
    </xf>
    <xf numFmtId="0" fontId="29" fillId="2" borderId="29" xfId="0" applyFont="1" applyFill="1" applyBorder="1" applyAlignment="1">
      <alignment horizontal="right" wrapText="1"/>
    </xf>
    <xf numFmtId="0" fontId="29" fillId="2" borderId="37" xfId="0" applyFont="1" applyFill="1" applyBorder="1" applyAlignment="1">
      <alignment horizontal="right" vertical="center" wrapText="1"/>
    </xf>
    <xf numFmtId="0" fontId="43" fillId="17" borderId="54" xfId="0" applyFont="1" applyFill="1" applyBorder="1" applyAlignment="1">
      <alignment vertical="center"/>
    </xf>
    <xf numFmtId="3" fontId="30" fillId="2" borderId="51" xfId="0" applyNumberFormat="1" applyFont="1" applyFill="1" applyBorder="1" applyAlignment="1">
      <alignment vertical="center" wrapText="1"/>
    </xf>
    <xf numFmtId="0" fontId="58" fillId="2" borderId="35" xfId="0" applyFont="1" applyFill="1" applyBorder="1"/>
    <xf numFmtId="0" fontId="58" fillId="2" borderId="10" xfId="0" applyFont="1" applyFill="1" applyBorder="1"/>
    <xf numFmtId="0" fontId="56" fillId="2" borderId="10" xfId="0" applyFont="1" applyFill="1" applyBorder="1" applyAlignment="1">
      <alignment wrapText="1"/>
    </xf>
    <xf numFmtId="0" fontId="56" fillId="2" borderId="11" xfId="0" applyFont="1" applyFill="1" applyBorder="1" applyAlignment="1">
      <alignment wrapText="1"/>
    </xf>
    <xf numFmtId="4" fontId="58" fillId="2" borderId="10" xfId="0" applyNumberFormat="1" applyFont="1" applyFill="1" applyBorder="1" applyAlignment="1">
      <alignment vertical="center" wrapText="1"/>
    </xf>
    <xf numFmtId="0" fontId="58" fillId="2" borderId="10" xfId="0" applyFont="1" applyFill="1" applyBorder="1" applyAlignment="1">
      <alignment horizontal="right" vertical="center" wrapText="1"/>
    </xf>
    <xf numFmtId="0" fontId="58" fillId="2" borderId="10" xfId="0" applyFont="1" applyFill="1" applyBorder="1" applyAlignment="1">
      <alignment vertical="center"/>
    </xf>
    <xf numFmtId="0" fontId="56" fillId="2" borderId="36" xfId="0" applyFont="1" applyFill="1" applyBorder="1" applyAlignment="1">
      <alignment vertical="center" wrapText="1"/>
    </xf>
    <xf numFmtId="0" fontId="56" fillId="2" borderId="28" xfId="0" applyFont="1" applyFill="1" applyBorder="1" applyAlignment="1">
      <alignment vertical="center" wrapText="1"/>
    </xf>
    <xf numFmtId="0" fontId="56" fillId="2" borderId="0" xfId="0" applyFont="1" applyFill="1" applyAlignment="1">
      <alignment vertical="center" wrapText="1"/>
    </xf>
    <xf numFmtId="0" fontId="56" fillId="2" borderId="8" xfId="0" applyFont="1" applyFill="1" applyBorder="1" applyAlignment="1">
      <alignment vertical="center" wrapText="1"/>
    </xf>
    <xf numFmtId="4" fontId="58" fillId="2" borderId="0" xfId="0" applyNumberFormat="1" applyFont="1" applyFill="1" applyAlignment="1">
      <alignment vertical="center" wrapText="1"/>
    </xf>
    <xf numFmtId="0" fontId="58" fillId="2" borderId="0" xfId="0" applyFont="1" applyFill="1" applyAlignment="1">
      <alignment horizontal="right" vertical="center" wrapText="1"/>
    </xf>
    <xf numFmtId="0" fontId="58" fillId="2" borderId="0" xfId="0" applyFont="1" applyFill="1" applyAlignment="1">
      <alignment vertical="center"/>
    </xf>
    <xf numFmtId="0" fontId="56" fillId="2" borderId="29" xfId="0" applyFont="1" applyFill="1" applyBorder="1" applyAlignment="1">
      <alignment vertical="center" wrapText="1"/>
    </xf>
    <xf numFmtId="4" fontId="58" fillId="2" borderId="0" xfId="0" applyNumberFormat="1" applyFont="1" applyFill="1" applyAlignment="1">
      <alignment wrapText="1"/>
    </xf>
    <xf numFmtId="0" fontId="58" fillId="2" borderId="0" xfId="0" applyFont="1" applyFill="1" applyAlignment="1">
      <alignment horizontal="right" wrapText="1"/>
    </xf>
    <xf numFmtId="0" fontId="56" fillId="2" borderId="0" xfId="0" applyFont="1" applyFill="1" applyAlignment="1">
      <alignment wrapText="1"/>
    </xf>
    <xf numFmtId="0" fontId="56" fillId="2" borderId="29" xfId="0" applyFont="1" applyFill="1" applyBorder="1" applyAlignment="1">
      <alignment wrapText="1"/>
    </xf>
    <xf numFmtId="0" fontId="58" fillId="2" borderId="28" xfId="0" applyFont="1" applyFill="1" applyBorder="1"/>
    <xf numFmtId="0" fontId="56" fillId="2" borderId="0" xfId="0" applyFont="1" applyFill="1" applyAlignment="1">
      <alignment horizontal="justify" vertical="center" wrapText="1"/>
    </xf>
    <xf numFmtId="0" fontId="56" fillId="2" borderId="8" xfId="0" applyFont="1" applyFill="1" applyBorder="1" applyAlignment="1">
      <alignment horizontal="justify" vertical="center" wrapText="1"/>
    </xf>
    <xf numFmtId="4" fontId="56" fillId="2" borderId="1" xfId="0" applyNumberFormat="1" applyFont="1" applyFill="1" applyBorder="1" applyAlignment="1">
      <alignment vertical="top" wrapText="1"/>
    </xf>
    <xf numFmtId="0" fontId="58" fillId="2" borderId="1" xfId="0" applyFont="1" applyFill="1" applyBorder="1" applyAlignment="1">
      <alignment horizontal="right" vertical="center" wrapText="1"/>
    </xf>
    <xf numFmtId="0" fontId="56" fillId="2" borderId="1" xfId="0" applyFont="1" applyFill="1" applyBorder="1" applyAlignment="1">
      <alignment vertical="center" wrapText="1"/>
    </xf>
    <xf numFmtId="0" fontId="56" fillId="2" borderId="37" xfId="0" applyFont="1" applyFill="1" applyBorder="1" applyAlignment="1">
      <alignment vertical="center" wrapText="1"/>
    </xf>
    <xf numFmtId="0" fontId="56" fillId="2" borderId="55" xfId="0" applyFont="1" applyFill="1" applyBorder="1" applyAlignment="1">
      <alignment horizontal="center" vertical="center"/>
    </xf>
    <xf numFmtId="0" fontId="56" fillId="2" borderId="3" xfId="0" applyFont="1" applyFill="1" applyBorder="1" applyAlignment="1">
      <alignment horizontal="center" vertical="center"/>
    </xf>
    <xf numFmtId="0" fontId="56" fillId="2" borderId="3" xfId="0" applyFont="1" applyFill="1" applyBorder="1" applyAlignment="1">
      <alignment horizontal="center" vertical="center" wrapText="1"/>
    </xf>
    <xf numFmtId="0" fontId="56" fillId="2" borderId="30" xfId="0" applyFont="1" applyFill="1" applyBorder="1" applyAlignment="1">
      <alignment horizontal="center" vertical="center" wrapText="1"/>
    </xf>
    <xf numFmtId="0" fontId="56" fillId="2" borderId="31" xfId="0" applyFont="1" applyFill="1" applyBorder="1" applyAlignment="1">
      <alignment horizontal="left" vertical="center" wrapText="1"/>
    </xf>
    <xf numFmtId="4" fontId="56" fillId="2" borderId="31" xfId="0" applyNumberFormat="1" applyFont="1" applyFill="1" applyBorder="1" applyAlignment="1">
      <alignment horizontal="right" vertical="center" wrapText="1"/>
    </xf>
    <xf numFmtId="4" fontId="56" fillId="2" borderId="32" xfId="0" applyNumberFormat="1" applyFont="1" applyFill="1" applyBorder="1" applyAlignment="1">
      <alignment horizontal="right" vertical="center" wrapText="1"/>
    </xf>
    <xf numFmtId="0" fontId="56" fillId="2" borderId="33" xfId="0" applyFont="1" applyFill="1" applyBorder="1" applyAlignment="1">
      <alignment horizontal="center" vertical="center" wrapText="1"/>
    </xf>
    <xf numFmtId="0" fontId="56" fillId="2" borderId="34" xfId="0" applyFont="1" applyFill="1" applyBorder="1" applyAlignment="1">
      <alignment horizontal="center" vertical="center" wrapText="1"/>
    </xf>
    <xf numFmtId="49" fontId="56" fillId="2" borderId="34" xfId="0" applyNumberFormat="1" applyFont="1" applyFill="1" applyBorder="1" applyAlignment="1">
      <alignment horizontal="center" vertical="center" wrapText="1"/>
    </xf>
    <xf numFmtId="4" fontId="56" fillId="2" borderId="34" xfId="0" applyNumberFormat="1" applyFont="1" applyFill="1" applyBorder="1" applyAlignment="1">
      <alignment horizontal="right" vertical="center" wrapText="1"/>
    </xf>
    <xf numFmtId="0" fontId="58" fillId="2" borderId="57" xfId="0" applyFont="1" applyFill="1" applyBorder="1" applyAlignment="1">
      <alignment horizontal="center" vertical="center" wrapText="1"/>
    </xf>
    <xf numFmtId="49" fontId="58" fillId="2" borderId="4" xfId="0" applyNumberFormat="1" applyFont="1" applyFill="1" applyBorder="1" applyAlignment="1">
      <alignment horizontal="center" vertical="center" wrapText="1"/>
    </xf>
    <xf numFmtId="0" fontId="58" fillId="2" borderId="4" xfId="0" applyFont="1" applyFill="1" applyBorder="1" applyAlignment="1">
      <alignment horizontal="center" vertical="center" wrapText="1"/>
    </xf>
    <xf numFmtId="0" fontId="58" fillId="2" borderId="4" xfId="0" applyFont="1" applyFill="1" applyBorder="1" applyAlignment="1">
      <alignment horizontal="center" vertical="center"/>
    </xf>
    <xf numFmtId="4" fontId="58" fillId="2" borderId="58" xfId="0" applyNumberFormat="1" applyFont="1" applyFill="1" applyBorder="1" applyAlignment="1">
      <alignment horizontal="right" vertical="center" wrapText="1"/>
    </xf>
    <xf numFmtId="4" fontId="58" fillId="2" borderId="51" xfId="0" applyNumberFormat="1" applyFont="1" applyFill="1" applyBorder="1" applyAlignment="1">
      <alignment vertical="center" wrapText="1"/>
    </xf>
    <xf numFmtId="0" fontId="29" fillId="2" borderId="2" xfId="0" applyFont="1" applyFill="1" applyBorder="1" applyAlignment="1">
      <alignment vertical="center"/>
    </xf>
    <xf numFmtId="0" fontId="45" fillId="2" borderId="9" xfId="0" applyFont="1" applyFill="1" applyBorder="1"/>
    <xf numFmtId="0" fontId="54" fillId="2" borderId="11" xfId="0" applyFont="1" applyFill="1" applyBorder="1" applyAlignment="1">
      <alignment vertical="center" wrapText="1"/>
    </xf>
    <xf numFmtId="0" fontId="54" fillId="2" borderId="12" xfId="0" applyFont="1" applyFill="1" applyBorder="1" applyAlignment="1">
      <alignment vertical="center" wrapText="1"/>
    </xf>
    <xf numFmtId="0" fontId="54" fillId="2" borderId="8" xfId="0" applyFont="1" applyFill="1" applyBorder="1" applyAlignment="1">
      <alignment wrapText="1"/>
    </xf>
    <xf numFmtId="0" fontId="45" fillId="2" borderId="12" xfId="0" applyFont="1" applyFill="1" applyBorder="1"/>
    <xf numFmtId="0" fontId="54" fillId="2" borderId="14" xfId="0" applyFont="1" applyFill="1" applyBorder="1" applyAlignment="1">
      <alignment vertical="center" wrapText="1"/>
    </xf>
    <xf numFmtId="14" fontId="54" fillId="2" borderId="2" xfId="333" applyNumberFormat="1" applyFont="1" applyFill="1" applyBorder="1" applyAlignment="1">
      <alignment horizontal="right" vertical="center" wrapText="1"/>
    </xf>
    <xf numFmtId="4" fontId="54" fillId="2" borderId="2" xfId="0" applyNumberFormat="1" applyFont="1" applyFill="1" applyBorder="1"/>
    <xf numFmtId="49" fontId="54" fillId="2" borderId="2" xfId="0" applyNumberFormat="1" applyFont="1" applyFill="1" applyBorder="1" applyAlignment="1">
      <alignment wrapText="1"/>
    </xf>
    <xf numFmtId="0" fontId="54" fillId="2" borderId="2" xfId="0" applyFont="1" applyFill="1" applyBorder="1" applyAlignment="1">
      <alignment wrapText="1"/>
    </xf>
    <xf numFmtId="14" fontId="54" fillId="2" borderId="2" xfId="0" applyNumberFormat="1" applyFont="1" applyFill="1" applyBorder="1"/>
    <xf numFmtId="49" fontId="45" fillId="2" borderId="3" xfId="0" applyNumberFormat="1" applyFont="1" applyFill="1" applyBorder="1" applyAlignment="1">
      <alignment horizontal="center" vertical="center" wrapText="1"/>
    </xf>
    <xf numFmtId="14" fontId="45" fillId="2" borderId="3" xfId="333" applyNumberFormat="1" applyFont="1" applyFill="1" applyBorder="1" applyAlignment="1">
      <alignment horizontal="right" vertical="center" wrapText="1"/>
    </xf>
    <xf numFmtId="4" fontId="45" fillId="2" borderId="3" xfId="0" applyNumberFormat="1" applyFont="1" applyFill="1" applyBorder="1"/>
    <xf numFmtId="0" fontId="45" fillId="2" borderId="3" xfId="0" applyFont="1" applyFill="1" applyBorder="1" applyAlignment="1">
      <alignment horizontal="center"/>
    </xf>
    <xf numFmtId="49" fontId="45" fillId="2" borderId="3" xfId="0" applyNumberFormat="1" applyFont="1" applyFill="1" applyBorder="1" applyAlignment="1">
      <alignment wrapText="1"/>
    </xf>
    <xf numFmtId="0" fontId="45" fillId="2" borderId="3" xfId="0" applyFont="1" applyFill="1" applyBorder="1" applyAlignment="1">
      <alignment wrapText="1"/>
    </xf>
    <xf numFmtId="14" fontId="45" fillId="2" borderId="3" xfId="0" applyNumberFormat="1" applyFont="1" applyFill="1" applyBorder="1"/>
    <xf numFmtId="4" fontId="45" fillId="2" borderId="3" xfId="0" applyNumberFormat="1" applyFont="1" applyFill="1" applyBorder="1" applyAlignment="1">
      <alignment horizontal="right" vertical="center" wrapText="1"/>
    </xf>
    <xf numFmtId="49" fontId="54" fillId="2" borderId="2" xfId="0" applyNumberFormat="1" applyFont="1" applyFill="1" applyBorder="1" applyAlignment="1">
      <alignment horizontal="center" vertical="center" wrapText="1"/>
    </xf>
    <xf numFmtId="179" fontId="54" fillId="2" borderId="2" xfId="0" applyNumberFormat="1" applyFont="1" applyFill="1" applyBorder="1" applyAlignment="1">
      <alignment horizontal="justify" vertical="center" wrapText="1"/>
    </xf>
    <xf numFmtId="179" fontId="45" fillId="2" borderId="3" xfId="0" applyNumberFormat="1" applyFont="1" applyFill="1" applyBorder="1" applyAlignment="1">
      <alignment horizontal="justify" vertical="center" wrapText="1"/>
    </xf>
    <xf numFmtId="4" fontId="45" fillId="2" borderId="0" xfId="0" applyNumberFormat="1" applyFont="1" applyFill="1"/>
    <xf numFmtId="0" fontId="58" fillId="2" borderId="10" xfId="0" applyFont="1" applyFill="1" applyBorder="1" applyAlignment="1">
      <alignment horizontal="center"/>
    </xf>
    <xf numFmtId="49" fontId="56" fillId="2" borderId="31" xfId="0" applyNumberFormat="1" applyFont="1" applyFill="1" applyBorder="1" applyAlignment="1">
      <alignment horizontal="center" vertical="center" wrapText="1"/>
    </xf>
    <xf numFmtId="3" fontId="56" fillId="2" borderId="31" xfId="0" applyNumberFormat="1" applyFont="1" applyFill="1" applyBorder="1" applyAlignment="1">
      <alignment horizontal="center" vertical="center" wrapText="1"/>
    </xf>
    <xf numFmtId="3" fontId="56" fillId="2" borderId="7" xfId="0" applyNumberFormat="1" applyFont="1" applyFill="1" applyBorder="1" applyAlignment="1">
      <alignment horizontal="center" vertical="center" wrapText="1"/>
    </xf>
    <xf numFmtId="184" fontId="56" fillId="2" borderId="2" xfId="0" applyNumberFormat="1" applyFont="1" applyFill="1" applyBorder="1" applyAlignment="1">
      <alignment horizontal="center" vertical="center" wrapText="1"/>
    </xf>
    <xf numFmtId="0" fontId="56" fillId="2" borderId="0" xfId="0" applyFont="1" applyFill="1"/>
    <xf numFmtId="0" fontId="56" fillId="2" borderId="34" xfId="0" applyFont="1" applyFill="1" applyBorder="1" applyAlignment="1">
      <alignment horizontal="left" vertical="center"/>
    </xf>
    <xf numFmtId="3" fontId="56" fillId="2" borderId="38" xfId="0" applyNumberFormat="1" applyFont="1" applyFill="1" applyBorder="1" applyAlignment="1">
      <alignment horizontal="center" vertical="center" wrapText="1"/>
    </xf>
    <xf numFmtId="0" fontId="56" fillId="15" borderId="45" xfId="0" applyFont="1" applyFill="1" applyBorder="1" applyAlignment="1">
      <alignment horizontal="center" vertical="center" wrapText="1"/>
    </xf>
    <xf numFmtId="0" fontId="56" fillId="15" borderId="41" xfId="0" applyFont="1" applyFill="1" applyBorder="1" applyAlignment="1">
      <alignment horizontal="left" vertical="center" wrapText="1"/>
    </xf>
    <xf numFmtId="3" fontId="56" fillId="15" borderId="41" xfId="0" applyNumberFormat="1" applyFont="1" applyFill="1" applyBorder="1" applyAlignment="1">
      <alignment horizontal="center" vertical="center" wrapText="1"/>
    </xf>
    <xf numFmtId="4" fontId="56" fillId="15" borderId="41" xfId="0" applyNumberFormat="1" applyFont="1" applyFill="1" applyBorder="1" applyAlignment="1">
      <alignment horizontal="right" vertical="center" wrapText="1"/>
    </xf>
    <xf numFmtId="4" fontId="56" fillId="15" borderId="40" xfId="0" applyNumberFormat="1" applyFont="1" applyFill="1" applyBorder="1" applyAlignment="1">
      <alignment horizontal="right" vertical="center" wrapText="1"/>
    </xf>
    <xf numFmtId="3" fontId="56" fillId="15" borderId="2" xfId="0" applyNumberFormat="1" applyFont="1" applyFill="1" applyBorder="1" applyAlignment="1">
      <alignment horizontal="center" vertical="center" wrapText="1"/>
    </xf>
    <xf numFmtId="0" fontId="56" fillId="15" borderId="0" xfId="0" applyFont="1" applyFill="1"/>
    <xf numFmtId="0" fontId="58" fillId="2" borderId="13" xfId="0" applyFont="1" applyFill="1" applyBorder="1" applyAlignment="1">
      <alignment horizontal="center" vertical="center" wrapText="1"/>
    </xf>
    <xf numFmtId="0" fontId="58" fillId="2" borderId="4" xfId="0" applyFont="1" applyFill="1" applyBorder="1" applyAlignment="1">
      <alignment horizontal="left" vertical="center" wrapText="1"/>
    </xf>
    <xf numFmtId="0" fontId="58" fillId="2" borderId="17" xfId="0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horizontal="left" vertical="center" wrapText="1"/>
    </xf>
    <xf numFmtId="4" fontId="58" fillId="2" borderId="16" xfId="0" applyNumberFormat="1" applyFont="1" applyFill="1" applyBorder="1" applyAlignment="1">
      <alignment horizontal="right" vertical="center" wrapText="1"/>
    </xf>
    <xf numFmtId="0" fontId="58" fillId="2" borderId="7" xfId="0" applyFont="1" applyFill="1" applyBorder="1"/>
    <xf numFmtId="0" fontId="58" fillId="2" borderId="2" xfId="0" applyFont="1" applyFill="1" applyBorder="1"/>
    <xf numFmtId="49" fontId="56" fillId="2" borderId="2" xfId="0" applyNumberFormat="1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3" fontId="56" fillId="2" borderId="4" xfId="0" applyNumberFormat="1" applyFont="1" applyFill="1" applyBorder="1" applyAlignment="1">
      <alignment horizontal="center" vertical="center" wrapText="1"/>
    </xf>
    <xf numFmtId="4" fontId="56" fillId="2" borderId="2" xfId="0" applyNumberFormat="1" applyFont="1" applyFill="1" applyBorder="1" applyAlignment="1">
      <alignment horizontal="right" vertical="center" wrapText="1"/>
    </xf>
    <xf numFmtId="4" fontId="56" fillId="2" borderId="16" xfId="0" applyNumberFormat="1" applyFont="1" applyFill="1" applyBorder="1" applyAlignment="1">
      <alignment horizontal="right" vertical="center" wrapText="1"/>
    </xf>
    <xf numFmtId="0" fontId="56" fillId="2" borderId="55" xfId="0" applyFont="1" applyFill="1" applyBorder="1" applyAlignment="1">
      <alignment horizontal="center" vertical="center" wrapText="1"/>
    </xf>
    <xf numFmtId="49" fontId="56" fillId="2" borderId="3" xfId="0" applyNumberFormat="1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left" vertical="center"/>
    </xf>
    <xf numFmtId="0" fontId="58" fillId="2" borderId="12" xfId="0" applyFont="1" applyFill="1" applyBorder="1" applyAlignment="1">
      <alignment horizontal="center" vertical="center" wrapText="1"/>
    </xf>
    <xf numFmtId="164" fontId="58" fillId="2" borderId="2" xfId="333" applyFont="1" applyFill="1" applyBorder="1"/>
    <xf numFmtId="3" fontId="58" fillId="2" borderId="51" xfId="0" applyNumberFormat="1" applyFont="1" applyFill="1" applyBorder="1" applyAlignment="1">
      <alignment horizontal="center" vertical="center" wrapText="1"/>
    </xf>
    <xf numFmtId="4" fontId="58" fillId="2" borderId="7" xfId="0" applyNumberFormat="1" applyFont="1" applyFill="1" applyBorder="1" applyAlignment="1">
      <alignment horizontal="left" vertical="center" wrapText="1"/>
    </xf>
    <xf numFmtId="184" fontId="58" fillId="2" borderId="2" xfId="0" applyNumberFormat="1" applyFont="1" applyFill="1" applyBorder="1" applyAlignment="1">
      <alignment horizontal="left" vertical="center" wrapText="1"/>
    </xf>
    <xf numFmtId="0" fontId="58" fillId="2" borderId="0" xfId="0" applyFont="1" applyFill="1" applyAlignment="1">
      <alignment horizontal="center"/>
    </xf>
    <xf numFmtId="184" fontId="58" fillId="2" borderId="0" xfId="0" applyNumberFormat="1" applyFont="1" applyFill="1" applyAlignment="1">
      <alignment vertical="center"/>
    </xf>
    <xf numFmtId="4" fontId="58" fillId="2" borderId="0" xfId="0" applyNumberFormat="1" applyFont="1" applyFill="1"/>
    <xf numFmtId="184" fontId="58" fillId="2" borderId="0" xfId="0" applyNumberFormat="1" applyFont="1" applyFill="1"/>
    <xf numFmtId="0" fontId="58" fillId="2" borderId="0" xfId="0" applyFont="1" applyFill="1" applyAlignment="1">
      <alignment horizontal="center" vertical="center"/>
    </xf>
    <xf numFmtId="178" fontId="58" fillId="2" borderId="0" xfId="333" applyNumberFormat="1" applyFont="1" applyFill="1" applyAlignment="1">
      <alignment vertical="center"/>
    </xf>
    <xf numFmtId="166" fontId="58" fillId="2" borderId="0" xfId="352" applyFont="1" applyFill="1" applyBorder="1" applyAlignment="1">
      <alignment vertical="center"/>
    </xf>
    <xf numFmtId="178" fontId="58" fillId="2" borderId="0" xfId="333" applyNumberFormat="1" applyFont="1" applyFill="1"/>
    <xf numFmtId="166" fontId="58" fillId="2" borderId="0" xfId="352" applyFont="1" applyFill="1" applyBorder="1"/>
    <xf numFmtId="178" fontId="58" fillId="2" borderId="0" xfId="0" applyNumberFormat="1" applyFont="1" applyFill="1"/>
    <xf numFmtId="164" fontId="56" fillId="2" borderId="0" xfId="333" applyFont="1" applyFill="1" applyBorder="1"/>
    <xf numFmtId="164" fontId="58" fillId="2" borderId="0" xfId="0" applyNumberFormat="1" applyFont="1" applyFill="1"/>
    <xf numFmtId="0" fontId="29" fillId="2" borderId="0" xfId="0" applyFont="1" applyFill="1" applyAlignment="1">
      <alignment vertical="center" wrapText="1"/>
    </xf>
    <xf numFmtId="4" fontId="30" fillId="2" borderId="0" xfId="0" applyNumberFormat="1" applyFont="1" applyFill="1" applyAlignment="1">
      <alignment vertical="center" wrapText="1"/>
    </xf>
    <xf numFmtId="0" fontId="30" fillId="2" borderId="0" xfId="0" applyFont="1" applyFill="1" applyAlignment="1">
      <alignment horizontal="right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justify" vertical="center" wrapText="1"/>
    </xf>
    <xf numFmtId="3" fontId="30" fillId="2" borderId="2" xfId="0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justify" vertical="center" wrapText="1"/>
    </xf>
    <xf numFmtId="0" fontId="30" fillId="2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horizontal="right" vertical="center"/>
    </xf>
    <xf numFmtId="4" fontId="30" fillId="2" borderId="0" xfId="0" applyNumberFormat="1" applyFont="1" applyFill="1" applyAlignment="1">
      <alignment wrapText="1"/>
    </xf>
    <xf numFmtId="0" fontId="30" fillId="2" borderId="0" xfId="0" applyFont="1" applyFill="1" applyAlignment="1">
      <alignment horizontal="right" wrapText="1"/>
    </xf>
    <xf numFmtId="0" fontId="29" fillId="2" borderId="0" xfId="0" applyFont="1" applyFill="1" applyAlignment="1">
      <alignment horizontal="right" wrapText="1"/>
    </xf>
    <xf numFmtId="0" fontId="29" fillId="2" borderId="0" xfId="0" applyFont="1" applyFill="1" applyAlignment="1">
      <alignment wrapText="1"/>
    </xf>
    <xf numFmtId="4" fontId="30" fillId="2" borderId="0" xfId="0" applyNumberFormat="1" applyFont="1" applyFill="1" applyAlignment="1">
      <alignment horizontal="left" vertical="center" wrapText="1"/>
    </xf>
    <xf numFmtId="0" fontId="30" fillId="2" borderId="59" xfId="0" applyFont="1" applyFill="1" applyBorder="1" applyAlignment="1">
      <alignment vertical="center" wrapText="1"/>
    </xf>
    <xf numFmtId="4" fontId="30" fillId="2" borderId="51" xfId="0" applyNumberFormat="1" applyFont="1" applyFill="1" applyBorder="1" applyAlignment="1">
      <alignment horizontal="left" vertical="center" wrapText="1"/>
    </xf>
    <xf numFmtId="0" fontId="30" fillId="2" borderId="9" xfId="324" applyFont="1" applyFill="1" applyBorder="1"/>
    <xf numFmtId="0" fontId="30" fillId="2" borderId="10" xfId="324" applyFont="1" applyFill="1" applyBorder="1"/>
    <xf numFmtId="0" fontId="29" fillId="2" borderId="10" xfId="324" applyFont="1" applyFill="1" applyBorder="1" applyAlignment="1">
      <alignment wrapText="1"/>
    </xf>
    <xf numFmtId="0" fontId="29" fillId="2" borderId="11" xfId="324" applyFont="1" applyFill="1" applyBorder="1" applyAlignment="1">
      <alignment wrapText="1"/>
    </xf>
    <xf numFmtId="0" fontId="30" fillId="2" borderId="0" xfId="324" applyFont="1" applyFill="1"/>
    <xf numFmtId="4" fontId="30" fillId="2" borderId="10" xfId="324" applyNumberFormat="1" applyFont="1" applyFill="1" applyBorder="1" applyAlignment="1">
      <alignment vertical="center" wrapText="1"/>
    </xf>
    <xf numFmtId="0" fontId="30" fillId="2" borderId="10" xfId="324" applyFont="1" applyFill="1" applyBorder="1" applyAlignment="1">
      <alignment horizontal="right" vertical="center" wrapText="1"/>
    </xf>
    <xf numFmtId="0" fontId="30" fillId="2" borderId="10" xfId="324" applyFont="1" applyFill="1" applyBorder="1" applyAlignment="1">
      <alignment vertical="center" wrapText="1"/>
    </xf>
    <xf numFmtId="0" fontId="29" fillId="2" borderId="11" xfId="324" applyFont="1" applyFill="1" applyBorder="1" applyAlignment="1">
      <alignment vertical="center" wrapText="1"/>
    </xf>
    <xf numFmtId="0" fontId="29" fillId="2" borderId="12" xfId="324" applyFont="1" applyFill="1" applyBorder="1" applyAlignment="1">
      <alignment vertical="center" wrapText="1"/>
    </xf>
    <xf numFmtId="0" fontId="29" fillId="2" borderId="0" xfId="324" applyFont="1" applyFill="1" applyAlignment="1">
      <alignment vertical="center" wrapText="1"/>
    </xf>
    <xf numFmtId="0" fontId="29" fillId="2" borderId="8" xfId="324" applyFont="1" applyFill="1" applyBorder="1" applyAlignment="1">
      <alignment vertical="center" wrapText="1"/>
    </xf>
    <xf numFmtId="4" fontId="30" fillId="2" borderId="0" xfId="324" applyNumberFormat="1" applyFont="1" applyFill="1" applyAlignment="1">
      <alignment vertical="center" wrapText="1"/>
    </xf>
    <xf numFmtId="0" fontId="30" fillId="2" borderId="0" xfId="324" applyFont="1" applyFill="1" applyAlignment="1">
      <alignment horizontal="right" vertical="center" wrapText="1"/>
    </xf>
    <xf numFmtId="0" fontId="30" fillId="2" borderId="0" xfId="324" applyFont="1" applyFill="1" applyAlignment="1">
      <alignment vertical="center" wrapText="1"/>
    </xf>
    <xf numFmtId="181" fontId="30" fillId="2" borderId="0" xfId="324" applyNumberFormat="1" applyFont="1" applyFill="1" applyAlignment="1">
      <alignment wrapText="1"/>
    </xf>
    <xf numFmtId="0" fontId="30" fillId="2" borderId="0" xfId="324" applyFont="1" applyFill="1" applyAlignment="1">
      <alignment horizontal="right" wrapText="1"/>
    </xf>
    <xf numFmtId="4" fontId="29" fillId="2" borderId="0" xfId="324" applyNumberFormat="1" applyFont="1" applyFill="1" applyAlignment="1">
      <alignment wrapText="1"/>
    </xf>
    <xf numFmtId="0" fontId="29" fillId="2" borderId="0" xfId="324" applyFont="1" applyFill="1" applyAlignment="1">
      <alignment wrapText="1"/>
    </xf>
    <xf numFmtId="0" fontId="29" fillId="2" borderId="8" xfId="324" applyFont="1" applyFill="1" applyBorder="1" applyAlignment="1">
      <alignment wrapText="1"/>
    </xf>
    <xf numFmtId="0" fontId="30" fillId="2" borderId="12" xfId="324" applyFont="1" applyFill="1" applyBorder="1"/>
    <xf numFmtId="0" fontId="29" fillId="2" borderId="0" xfId="324" applyFont="1" applyFill="1" applyAlignment="1">
      <alignment horizontal="justify" vertical="center" wrapText="1"/>
    </xf>
    <xf numFmtId="0" fontId="29" fillId="2" borderId="8" xfId="324" applyFont="1" applyFill="1" applyBorder="1" applyAlignment="1">
      <alignment horizontal="justify" vertical="center" wrapText="1"/>
    </xf>
    <xf numFmtId="4" fontId="29" fillId="2" borderId="1" xfId="324" applyNumberFormat="1" applyFont="1" applyFill="1" applyBorder="1" applyAlignment="1">
      <alignment vertical="center" wrapText="1"/>
    </xf>
    <xf numFmtId="0" fontId="30" fillId="2" borderId="1" xfId="324" applyFont="1" applyFill="1" applyBorder="1" applyAlignment="1">
      <alignment horizontal="right" vertical="center" wrapText="1"/>
    </xf>
    <xf numFmtId="0" fontId="29" fillId="2" borderId="1" xfId="324" applyFont="1" applyFill="1" applyBorder="1" applyAlignment="1">
      <alignment vertical="center" wrapText="1"/>
    </xf>
    <xf numFmtId="0" fontId="29" fillId="2" borderId="14" xfId="324" applyFont="1" applyFill="1" applyBorder="1" applyAlignment="1">
      <alignment vertical="center" wrapText="1"/>
    </xf>
    <xf numFmtId="0" fontId="42" fillId="2" borderId="0" xfId="0" applyFont="1" applyFill="1"/>
    <xf numFmtId="0" fontId="41" fillId="2" borderId="3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justify" vertical="center" wrapText="1"/>
    </xf>
    <xf numFmtId="49" fontId="30" fillId="2" borderId="2" xfId="0" applyNumberFormat="1" applyFont="1" applyFill="1" applyBorder="1" applyAlignment="1">
      <alignment horizontal="center" vertical="center"/>
    </xf>
    <xf numFmtId="179" fontId="29" fillId="2" borderId="2" xfId="0" applyNumberFormat="1" applyFont="1" applyFill="1" applyBorder="1" applyAlignment="1">
      <alignment horizontal="justify" vertical="center" wrapText="1"/>
    </xf>
    <xf numFmtId="4" fontId="29" fillId="2" borderId="16" xfId="0" applyNumberFormat="1" applyFont="1" applyFill="1" applyBorder="1" applyAlignment="1">
      <alignment horizontal="right" vertical="center" wrapText="1"/>
    </xf>
    <xf numFmtId="3" fontId="29" fillId="2" borderId="34" xfId="0" applyNumberFormat="1" applyFont="1" applyFill="1" applyBorder="1" applyAlignment="1">
      <alignment horizontal="center" vertical="center" wrapText="1"/>
    </xf>
    <xf numFmtId="0" fontId="30" fillId="2" borderId="2" xfId="0" applyFont="1" applyFill="1" applyBorder="1"/>
    <xf numFmtId="0" fontId="29" fillId="2" borderId="41" xfId="0" applyFont="1" applyFill="1" applyBorder="1" applyAlignment="1">
      <alignment horizontal="center" vertical="center" wrapText="1"/>
    </xf>
    <xf numFmtId="4" fontId="29" fillId="2" borderId="41" xfId="0" applyNumberFormat="1" applyFont="1" applyFill="1" applyBorder="1" applyAlignment="1">
      <alignment horizontal="right" vertical="center" wrapText="1"/>
    </xf>
    <xf numFmtId="164" fontId="29" fillId="2" borderId="2" xfId="333" applyFont="1" applyFill="1" applyBorder="1" applyAlignment="1">
      <alignment horizontal="center" vertical="center" wrapText="1"/>
    </xf>
    <xf numFmtId="49" fontId="30" fillId="2" borderId="4" xfId="0" applyNumberFormat="1" applyFont="1" applyFill="1" applyBorder="1" applyAlignment="1">
      <alignment horizontal="center" vertical="center"/>
    </xf>
    <xf numFmtId="164" fontId="30" fillId="2" borderId="2" xfId="333" applyFont="1" applyFill="1" applyBorder="1" applyAlignment="1">
      <alignment horizontal="center" vertical="center" wrapText="1"/>
    </xf>
    <xf numFmtId="49" fontId="30" fillId="2" borderId="3" xfId="0" applyNumberFormat="1" applyFont="1" applyFill="1" applyBorder="1" applyAlignment="1">
      <alignment horizontal="center" vertical="center"/>
    </xf>
    <xf numFmtId="4" fontId="64" fillId="2" borderId="2" xfId="0" applyNumberFormat="1" applyFont="1" applyFill="1" applyBorder="1" applyAlignment="1">
      <alignment horizontal="right" vertical="center" wrapText="1"/>
    </xf>
    <xf numFmtId="49" fontId="29" fillId="2" borderId="34" xfId="0" applyNumberFormat="1" applyFont="1" applyFill="1" applyBorder="1" applyAlignment="1">
      <alignment horizontal="center" vertical="center"/>
    </xf>
    <xf numFmtId="4" fontId="30" fillId="2" borderId="0" xfId="0" applyNumberFormat="1" applyFont="1" applyFill="1"/>
    <xf numFmtId="49" fontId="29" fillId="2" borderId="2" xfId="0" applyNumberFormat="1" applyFont="1" applyFill="1" applyBorder="1" applyAlignment="1">
      <alignment horizontal="center" vertical="center"/>
    </xf>
    <xf numFmtId="0" fontId="29" fillId="2" borderId="2" xfId="0" applyFont="1" applyFill="1" applyBorder="1"/>
    <xf numFmtId="4" fontId="29" fillId="2" borderId="3" xfId="0" applyNumberFormat="1" applyFont="1" applyFill="1" applyBorder="1" applyAlignment="1">
      <alignment horizontal="right" vertical="center" wrapText="1"/>
    </xf>
    <xf numFmtId="164" fontId="30" fillId="2" borderId="2" xfId="333" applyFont="1" applyFill="1" applyBorder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29" fillId="2" borderId="31" xfId="0" applyFont="1" applyFill="1" applyBorder="1" applyAlignment="1">
      <alignment horizontal="left" vertical="center"/>
    </xf>
    <xf numFmtId="4" fontId="29" fillId="2" borderId="2" xfId="0" applyNumberFormat="1" applyFont="1" applyFill="1" applyBorder="1" applyAlignment="1">
      <alignment horizontal="right" vertical="center"/>
    </xf>
    <xf numFmtId="0" fontId="29" fillId="2" borderId="17" xfId="0" applyFont="1" applyFill="1" applyBorder="1" applyAlignment="1">
      <alignment horizontal="center" vertical="center" wrapText="1"/>
    </xf>
    <xf numFmtId="49" fontId="29" fillId="2" borderId="2" xfId="0" applyNumberFormat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vertical="center" wrapText="1"/>
    </xf>
    <xf numFmtId="4" fontId="29" fillId="2" borderId="4" xfId="0" applyNumberFormat="1" applyFont="1" applyFill="1" applyBorder="1" applyAlignment="1">
      <alignment horizontal="right" vertical="center" wrapText="1"/>
    </xf>
    <xf numFmtId="164" fontId="30" fillId="2" borderId="3" xfId="333" applyFont="1" applyFill="1" applyBorder="1" applyAlignment="1">
      <alignment horizontal="center" vertical="center" wrapText="1"/>
    </xf>
    <xf numFmtId="4" fontId="30" fillId="2" borderId="3" xfId="0" applyNumberFormat="1" applyFont="1" applyFill="1" applyBorder="1" applyAlignment="1">
      <alignment horizontal="center" vertical="center" wrapText="1"/>
    </xf>
    <xf numFmtId="3" fontId="30" fillId="2" borderId="3" xfId="0" applyNumberFormat="1" applyFont="1" applyFill="1" applyBorder="1" applyAlignment="1">
      <alignment horizontal="center" vertical="center" wrapText="1"/>
    </xf>
    <xf numFmtId="0" fontId="30" fillId="2" borderId="43" xfId="0" applyFont="1" applyFill="1" applyBorder="1" applyAlignment="1">
      <alignment vertical="center" wrapText="1"/>
    </xf>
    <xf numFmtId="0" fontId="30" fillId="2" borderId="15" xfId="0" applyFont="1" applyFill="1" applyBorder="1" applyAlignment="1">
      <alignment horizontal="center" vertical="center" wrapText="1"/>
    </xf>
    <xf numFmtId="9" fontId="30" fillId="2" borderId="2" xfId="330" applyFont="1" applyFill="1" applyBorder="1" applyAlignment="1">
      <alignment horizontal="center" vertical="center" wrapText="1"/>
    </xf>
    <xf numFmtId="9" fontId="30" fillId="2" borderId="2" xfId="330" applyFont="1" applyFill="1" applyBorder="1" applyAlignment="1">
      <alignment horizontal="left" vertical="center" wrapText="1"/>
    </xf>
    <xf numFmtId="0" fontId="29" fillId="2" borderId="43" xfId="0" applyFont="1" applyFill="1" applyBorder="1"/>
    <xf numFmtId="164" fontId="29" fillId="2" borderId="2" xfId="333" applyFont="1" applyFill="1" applyBorder="1" applyAlignment="1">
      <alignment vertical="center" wrapText="1"/>
    </xf>
    <xf numFmtId="9" fontId="29" fillId="2" borderId="2" xfId="330" applyFont="1" applyFill="1" applyBorder="1" applyAlignment="1">
      <alignment horizontal="center" vertical="center" wrapText="1"/>
    </xf>
    <xf numFmtId="9" fontId="29" fillId="2" borderId="2" xfId="33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4" fontId="30" fillId="2" borderId="2" xfId="0" applyNumberFormat="1" applyFont="1" applyFill="1" applyBorder="1"/>
    <xf numFmtId="3" fontId="45" fillId="2" borderId="2" xfId="0" applyNumberFormat="1" applyFont="1" applyFill="1" applyBorder="1" applyAlignment="1">
      <alignment vertical="center" wrapText="1"/>
    </xf>
    <xf numFmtId="4" fontId="45" fillId="2" borderId="2" xfId="0" applyNumberFormat="1" applyFont="1" applyFill="1" applyBorder="1" applyAlignment="1">
      <alignment vertical="center" wrapText="1"/>
    </xf>
    <xf numFmtId="4" fontId="42" fillId="2" borderId="0" xfId="0" applyNumberFormat="1" applyFont="1" applyFill="1" applyAlignment="1">
      <alignment vertical="center"/>
    </xf>
    <xf numFmtId="0" fontId="46" fillId="2" borderId="0" xfId="0" applyFont="1" applyFill="1" applyAlignment="1">
      <alignment wrapText="1"/>
    </xf>
    <xf numFmtId="182" fontId="46" fillId="2" borderId="0" xfId="352" applyNumberFormat="1" applyFont="1" applyFill="1" applyBorder="1" applyAlignment="1">
      <alignment vertical="center" wrapText="1"/>
    </xf>
    <xf numFmtId="0" fontId="42" fillId="2" borderId="0" xfId="0" applyFont="1" applyFill="1" applyAlignment="1">
      <alignment vertical="center"/>
    </xf>
    <xf numFmtId="4" fontId="41" fillId="2" borderId="0" xfId="0" applyNumberFormat="1" applyFont="1" applyFill="1" applyAlignment="1">
      <alignment vertical="center"/>
    </xf>
    <xf numFmtId="0" fontId="46" fillId="2" borderId="0" xfId="0" applyFont="1" applyFill="1" applyAlignment="1">
      <alignment vertical="center" wrapText="1"/>
    </xf>
    <xf numFmtId="0" fontId="49" fillId="2" borderId="0" xfId="0" applyFont="1" applyFill="1" applyAlignment="1">
      <alignment vertical="center"/>
    </xf>
    <xf numFmtId="164" fontId="49" fillId="2" borderId="0" xfId="333" applyFont="1" applyFill="1" applyBorder="1" applyAlignment="1">
      <alignment vertical="center"/>
    </xf>
    <xf numFmtId="4" fontId="43" fillId="17" borderId="3" xfId="0" applyNumberFormat="1" applyFont="1" applyFill="1" applyBorder="1" applyAlignment="1">
      <alignment horizontal="right" vertical="center" wrapText="1"/>
    </xf>
    <xf numFmtId="164" fontId="57" fillId="2" borderId="14" xfId="333" applyFont="1" applyFill="1" applyBorder="1" applyAlignment="1">
      <alignment vertical="center"/>
    </xf>
    <xf numFmtId="4" fontId="57" fillId="2" borderId="2" xfId="0" applyNumberFormat="1" applyFont="1" applyFill="1" applyBorder="1" applyAlignment="1">
      <alignment horizontal="center" vertical="center" wrapText="1"/>
    </xf>
    <xf numFmtId="4" fontId="59" fillId="2" borderId="2" xfId="0" applyNumberFormat="1" applyFont="1" applyFill="1" applyBorder="1" applyAlignment="1">
      <alignment horizontal="center" vertical="center" wrapText="1"/>
    </xf>
    <xf numFmtId="3" fontId="57" fillId="15" borderId="7" xfId="0" applyNumberFormat="1" applyFont="1" applyFill="1" applyBorder="1" applyAlignment="1">
      <alignment horizontal="center" vertical="center" wrapText="1"/>
    </xf>
    <xf numFmtId="3" fontId="57" fillId="2" borderId="7" xfId="0" applyNumberFormat="1" applyFont="1" applyFill="1" applyBorder="1" applyAlignment="1">
      <alignment horizontal="center" vertical="center" wrapText="1"/>
    </xf>
    <xf numFmtId="4" fontId="59" fillId="15" borderId="2" xfId="0" applyNumberFormat="1" applyFont="1" applyFill="1" applyBorder="1" applyAlignment="1">
      <alignment horizontal="center" vertical="center" wrapText="1"/>
    </xf>
    <xf numFmtId="4" fontId="60" fillId="2" borderId="2" xfId="0" applyNumberFormat="1" applyFont="1" applyFill="1" applyBorder="1"/>
    <xf numFmtId="4" fontId="65" fillId="2" borderId="2" xfId="0" applyNumberFormat="1" applyFont="1" applyFill="1" applyBorder="1"/>
    <xf numFmtId="4" fontId="60" fillId="2" borderId="2" xfId="333" applyNumberFormat="1" applyFont="1" applyFill="1" applyBorder="1"/>
    <xf numFmtId="4" fontId="60" fillId="2" borderId="0" xfId="0" applyNumberFormat="1" applyFont="1" applyFill="1" applyAlignment="1">
      <alignment vertical="center"/>
    </xf>
    <xf numFmtId="4" fontId="65" fillId="2" borderId="0" xfId="0" applyNumberFormat="1" applyFont="1" applyFill="1" applyAlignment="1">
      <alignment vertical="center"/>
    </xf>
    <xf numFmtId="4" fontId="60" fillId="2" borderId="0" xfId="0" applyNumberFormat="1" applyFont="1" applyFill="1"/>
    <xf numFmtId="4" fontId="65" fillId="2" borderId="0" xfId="0" applyNumberFormat="1" applyFont="1" applyFill="1"/>
    <xf numFmtId="0" fontId="56" fillId="2" borderId="0" xfId="0" applyFont="1" applyFill="1" applyAlignment="1">
      <alignment vertical="center"/>
    </xf>
    <xf numFmtId="4" fontId="66" fillId="2" borderId="2" xfId="0" applyNumberFormat="1" applyFont="1" applyFill="1" applyBorder="1" applyAlignment="1">
      <alignment horizontal="center" vertical="center" wrapText="1"/>
    </xf>
    <xf numFmtId="4" fontId="63" fillId="2" borderId="2" xfId="0" applyNumberFormat="1" applyFont="1" applyFill="1" applyBorder="1" applyAlignment="1">
      <alignment horizontal="center" vertical="center" wrapText="1"/>
    </xf>
    <xf numFmtId="4" fontId="30" fillId="0" borderId="15" xfId="0" applyNumberFormat="1" applyFont="1" applyBorder="1" applyAlignment="1">
      <alignment horizontal="right" vertical="center" wrapText="1"/>
    </xf>
    <xf numFmtId="0" fontId="29" fillId="14" borderId="45" xfId="0" applyFont="1" applyFill="1" applyBorder="1" applyAlignment="1">
      <alignment horizontal="left" vertical="center"/>
    </xf>
    <xf numFmtId="4" fontId="43" fillId="16" borderId="4" xfId="0" applyNumberFormat="1" applyFont="1" applyFill="1" applyBorder="1" applyAlignment="1">
      <alignment horizontal="right" vertical="center" wrapText="1"/>
    </xf>
    <xf numFmtId="4" fontId="30" fillId="2" borderId="2" xfId="0" applyNumberFormat="1" applyFont="1" applyFill="1" applyBorder="1" applyAlignment="1">
      <alignment horizontal="center" vertical="center"/>
    </xf>
    <xf numFmtId="4" fontId="47" fillId="2" borderId="0" xfId="0" applyNumberFormat="1" applyFont="1" applyFill="1" applyAlignment="1">
      <alignment horizontal="center"/>
    </xf>
    <xf numFmtId="4" fontId="50" fillId="2" borderId="0" xfId="0" applyNumberFormat="1" applyFont="1" applyFill="1" applyAlignment="1">
      <alignment horizontal="center" vertical="center"/>
    </xf>
    <xf numFmtId="4" fontId="42" fillId="2" borderId="0" xfId="0" applyNumberFormat="1" applyFont="1" applyFill="1" applyAlignment="1">
      <alignment wrapText="1"/>
    </xf>
    <xf numFmtId="3" fontId="29" fillId="14" borderId="39" xfId="0" applyNumberFormat="1" applyFont="1" applyFill="1" applyBorder="1" applyAlignment="1">
      <alignment horizontal="center" vertical="center" wrapText="1"/>
    </xf>
    <xf numFmtId="164" fontId="29" fillId="14" borderId="41" xfId="145" applyNumberFormat="1" applyFont="1" applyFill="1" applyBorder="1" applyAlignment="1">
      <alignment horizontal="center" vertical="center" wrapText="1" readingOrder="1"/>
    </xf>
    <xf numFmtId="4" fontId="32" fillId="2" borderId="4" xfId="0" applyNumberFormat="1" applyFont="1" applyFill="1" applyBorder="1" applyAlignment="1">
      <alignment horizontal="right" vertical="center" wrapText="1"/>
    </xf>
    <xf numFmtId="4" fontId="32" fillId="0" borderId="4" xfId="0" applyNumberFormat="1" applyFont="1" applyBorder="1" applyAlignment="1">
      <alignment horizontal="right" vertical="center" wrapText="1"/>
    </xf>
    <xf numFmtId="4" fontId="32" fillId="0" borderId="2" xfId="0" applyNumberFormat="1" applyFont="1" applyBorder="1" applyAlignment="1">
      <alignment horizontal="right" vertical="center" wrapText="1"/>
    </xf>
    <xf numFmtId="0" fontId="54" fillId="2" borderId="2" xfId="0" applyFont="1" applyFill="1" applyBorder="1" applyAlignment="1">
      <alignment horizontal="center" vertical="center" wrapText="1"/>
    </xf>
    <xf numFmtId="0" fontId="54" fillId="2" borderId="2" xfId="0" applyFont="1" applyFill="1" applyBorder="1" applyAlignment="1">
      <alignment horizontal="center" vertical="center"/>
    </xf>
    <xf numFmtId="0" fontId="54" fillId="2" borderId="0" xfId="0" applyFont="1" applyFill="1" applyAlignment="1">
      <alignment horizontal="justify" vertical="center" wrapText="1"/>
    </xf>
    <xf numFmtId="0" fontId="54" fillId="2" borderId="8" xfId="0" applyFont="1" applyFill="1" applyBorder="1" applyAlignment="1">
      <alignment horizontal="justify" vertical="center" wrapText="1"/>
    </xf>
    <xf numFmtId="0" fontId="45" fillId="2" borderId="0" xfId="0" applyFont="1" applyFill="1" applyAlignment="1">
      <alignment horizontal="left" vertical="center" wrapText="1"/>
    </xf>
    <xf numFmtId="0" fontId="54" fillId="2" borderId="2" xfId="0" applyFont="1" applyFill="1" applyBorder="1" applyAlignment="1">
      <alignment horizontal="center"/>
    </xf>
    <xf numFmtId="0" fontId="54" fillId="2" borderId="31" xfId="0" applyFont="1" applyFill="1" applyBorder="1" applyAlignment="1">
      <alignment horizontal="center" vertical="center"/>
    </xf>
    <xf numFmtId="0" fontId="54" fillId="2" borderId="3" xfId="0" applyFont="1" applyFill="1" applyBorder="1" applyAlignment="1">
      <alignment horizontal="center" vertical="center" wrapText="1"/>
    </xf>
    <xf numFmtId="185" fontId="61" fillId="0" borderId="2" xfId="0" applyNumberFormat="1" applyFont="1" applyBorder="1" applyAlignment="1">
      <alignment horizontal="right" vertical="center" wrapText="1" readingOrder="1"/>
    </xf>
    <xf numFmtId="3" fontId="54" fillId="2" borderId="15" xfId="0" applyNumberFormat="1" applyFont="1" applyFill="1" applyBorder="1" applyAlignment="1">
      <alignment horizontal="center" vertical="center" wrapText="1"/>
    </xf>
    <xf numFmtId="3" fontId="54" fillId="2" borderId="2" xfId="0" applyNumberFormat="1" applyFont="1" applyFill="1" applyBorder="1" applyAlignment="1">
      <alignment horizontal="center" vertical="center" wrapText="1"/>
    </xf>
    <xf numFmtId="3" fontId="54" fillId="2" borderId="8" xfId="0" applyNumberFormat="1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center" vertical="center"/>
    </xf>
    <xf numFmtId="0" fontId="41" fillId="2" borderId="3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3" fontId="56" fillId="2" borderId="15" xfId="0" applyNumberFormat="1" applyFont="1" applyFill="1" applyBorder="1" applyAlignment="1">
      <alignment horizontal="center" vertical="center" wrapText="1"/>
    </xf>
    <xf numFmtId="0" fontId="55" fillId="17" borderId="6" xfId="0" applyFont="1" applyFill="1" applyBorder="1" applyAlignment="1">
      <alignment horizontal="left" vertical="center"/>
    </xf>
    <xf numFmtId="0" fontId="58" fillId="2" borderId="7" xfId="0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center" vertical="center" wrapText="1"/>
    </xf>
    <xf numFmtId="0" fontId="55" fillId="17" borderId="7" xfId="0" applyFont="1" applyFill="1" applyBorder="1" applyAlignment="1">
      <alignment horizontal="left" vertical="center"/>
    </xf>
    <xf numFmtId="0" fontId="56" fillId="2" borderId="0" xfId="0" applyFont="1" applyFill="1" applyAlignment="1">
      <alignment horizontal="center" vertical="center" wrapText="1"/>
    </xf>
    <xf numFmtId="3" fontId="56" fillId="2" borderId="2" xfId="0" applyNumberFormat="1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left" vertical="center" wrapText="1"/>
    </xf>
    <xf numFmtId="0" fontId="45" fillId="2" borderId="7" xfId="0" applyFont="1" applyFill="1" applyBorder="1" applyAlignment="1">
      <alignment horizontal="left" vertical="center" wrapText="1"/>
    </xf>
    <xf numFmtId="0" fontId="54" fillId="2" borderId="48" xfId="0" applyFont="1" applyFill="1" applyBorder="1" applyAlignment="1">
      <alignment horizontal="center" vertical="center"/>
    </xf>
    <xf numFmtId="4" fontId="56" fillId="2" borderId="7" xfId="0" applyNumberFormat="1" applyFont="1" applyFill="1" applyBorder="1" applyAlignment="1">
      <alignment horizontal="center" vertical="center" wrapText="1"/>
    </xf>
    <xf numFmtId="4" fontId="58" fillId="2" borderId="2" xfId="0" applyNumberFormat="1" applyFont="1" applyFill="1" applyBorder="1"/>
    <xf numFmtId="4" fontId="56" fillId="2" borderId="2" xfId="0" applyNumberFormat="1" applyFont="1" applyFill="1" applyBorder="1" applyAlignment="1">
      <alignment horizontal="center" vertical="center" wrapText="1"/>
    </xf>
    <xf numFmtId="3" fontId="29" fillId="2" borderId="7" xfId="0" applyNumberFormat="1" applyFont="1" applyFill="1" applyBorder="1" applyAlignment="1">
      <alignment horizontal="center" vertical="center" wrapText="1"/>
    </xf>
    <xf numFmtId="4" fontId="29" fillId="2" borderId="3" xfId="0" applyNumberFormat="1" applyFont="1" applyFill="1" applyBorder="1" applyAlignment="1">
      <alignment horizontal="center" vertical="center" wrapText="1"/>
    </xf>
    <xf numFmtId="4" fontId="62" fillId="2" borderId="2" xfId="0" applyNumberFormat="1" applyFont="1" applyFill="1" applyBorder="1" applyAlignment="1">
      <alignment horizontal="right" vertical="center" wrapText="1"/>
    </xf>
    <xf numFmtId="4" fontId="43" fillId="17" borderId="15" xfId="0" applyNumberFormat="1" applyFont="1" applyFill="1" applyBorder="1" applyAlignment="1">
      <alignment horizontal="right" vertical="center" wrapText="1"/>
    </xf>
    <xf numFmtId="0" fontId="32" fillId="0" borderId="38" xfId="0" applyFont="1" applyBorder="1" applyAlignment="1">
      <alignment horizontal="justify" vertical="center" wrapText="1"/>
    </xf>
    <xf numFmtId="4" fontId="54" fillId="15" borderId="41" xfId="0" applyNumberFormat="1" applyFont="1" applyFill="1" applyBorder="1" applyAlignment="1">
      <alignment horizontal="right" vertical="center" wrapText="1"/>
    </xf>
    <xf numFmtId="0" fontId="67" fillId="2" borderId="10" xfId="0" applyFont="1" applyFill="1" applyBorder="1"/>
    <xf numFmtId="0" fontId="68" fillId="2" borderId="10" xfId="0" applyFont="1" applyFill="1" applyBorder="1" applyAlignment="1">
      <alignment wrapText="1"/>
    </xf>
    <xf numFmtId="0" fontId="68" fillId="2" borderId="11" xfId="0" applyFont="1" applyFill="1" applyBorder="1" applyAlignment="1">
      <alignment wrapText="1"/>
    </xf>
    <xf numFmtId="4" fontId="67" fillId="2" borderId="10" xfId="0" applyNumberFormat="1" applyFont="1" applyFill="1" applyBorder="1" applyAlignment="1">
      <alignment vertical="center" wrapText="1"/>
    </xf>
    <xf numFmtId="0" fontId="67" fillId="2" borderId="10" xfId="0" applyFont="1" applyFill="1" applyBorder="1" applyAlignment="1">
      <alignment horizontal="right" vertical="center" wrapText="1"/>
    </xf>
    <xf numFmtId="0" fontId="67" fillId="2" borderId="10" xfId="0" applyFont="1" applyFill="1" applyBorder="1" applyAlignment="1">
      <alignment vertical="center"/>
    </xf>
    <xf numFmtId="0" fontId="68" fillId="2" borderId="0" xfId="0" applyFont="1" applyFill="1" applyAlignment="1">
      <alignment vertical="center" wrapText="1"/>
    </xf>
    <xf numFmtId="0" fontId="68" fillId="2" borderId="8" xfId="0" applyFont="1" applyFill="1" applyBorder="1" applyAlignment="1">
      <alignment vertical="center" wrapText="1"/>
    </xf>
    <xf numFmtId="0" fontId="68" fillId="2" borderId="0" xfId="0" applyFont="1" applyFill="1" applyAlignment="1">
      <alignment wrapText="1"/>
    </xf>
    <xf numFmtId="0" fontId="67" fillId="2" borderId="1" xfId="0" applyFont="1" applyFill="1" applyBorder="1"/>
    <xf numFmtId="0" fontId="68" fillId="2" borderId="1" xfId="0" applyFont="1" applyFill="1" applyBorder="1" applyAlignment="1">
      <alignment horizontal="justify" vertical="center" wrapText="1"/>
    </xf>
    <xf numFmtId="1" fontId="67" fillId="2" borderId="14" xfId="0" applyNumberFormat="1" applyFont="1" applyFill="1" applyBorder="1" applyAlignment="1">
      <alignment horizontal="center" vertical="center" wrapText="1"/>
    </xf>
    <xf numFmtId="4" fontId="68" fillId="2" borderId="1" xfId="0" applyNumberFormat="1" applyFont="1" applyFill="1" applyBorder="1" applyAlignment="1">
      <alignment vertical="top" wrapText="1"/>
    </xf>
    <xf numFmtId="0" fontId="67" fillId="2" borderId="1" xfId="0" applyFont="1" applyFill="1" applyBorder="1" applyAlignment="1">
      <alignment horizontal="right" vertical="center" wrapText="1"/>
    </xf>
    <xf numFmtId="0" fontId="68" fillId="2" borderId="1" xfId="0" applyFont="1" applyFill="1" applyBorder="1" applyAlignment="1">
      <alignment vertical="center" wrapText="1"/>
    </xf>
    <xf numFmtId="0" fontId="67" fillId="2" borderId="4" xfId="0" applyFont="1" applyFill="1" applyBorder="1" applyAlignment="1">
      <alignment horizontal="center" vertical="center" wrapText="1"/>
    </xf>
    <xf numFmtId="49" fontId="67" fillId="2" borderId="4" xfId="0" applyNumberFormat="1" applyFont="1" applyFill="1" applyBorder="1" applyAlignment="1">
      <alignment horizontal="center" vertical="center" wrapText="1"/>
    </xf>
    <xf numFmtId="0" fontId="67" fillId="2" borderId="4" xfId="0" applyFont="1" applyFill="1" applyBorder="1" applyAlignment="1">
      <alignment horizontal="center" vertical="center"/>
    </xf>
    <xf numFmtId="4" fontId="67" fillId="2" borderId="4" xfId="0" applyNumberFormat="1" applyFont="1" applyFill="1" applyBorder="1" applyAlignment="1">
      <alignment horizontal="right" vertical="center" wrapText="1"/>
    </xf>
    <xf numFmtId="0" fontId="67" fillId="2" borderId="2" xfId="0" applyFont="1" applyFill="1" applyBorder="1" applyAlignment="1">
      <alignment horizontal="center" vertical="center" wrapText="1"/>
    </xf>
    <xf numFmtId="49" fontId="67" fillId="2" borderId="2" xfId="0" applyNumberFormat="1" applyFont="1" applyFill="1" applyBorder="1" applyAlignment="1">
      <alignment horizontal="center" vertical="center" wrapText="1"/>
    </xf>
    <xf numFmtId="0" fontId="67" fillId="2" borderId="2" xfId="0" applyFont="1" applyFill="1" applyBorder="1" applyAlignment="1">
      <alignment horizontal="center" vertical="center"/>
    </xf>
    <xf numFmtId="0" fontId="67" fillId="2" borderId="2" xfId="353" applyFont="1" applyFill="1" applyBorder="1" applyAlignment="1">
      <alignment horizontal="justify" vertical="center" wrapText="1"/>
    </xf>
    <xf numFmtId="4" fontId="69" fillId="17" borderId="3" xfId="0" applyNumberFormat="1" applyFont="1" applyFill="1" applyBorder="1" applyAlignment="1">
      <alignment horizontal="right" vertical="center" wrapText="1"/>
    </xf>
    <xf numFmtId="4" fontId="69" fillId="17" borderId="2" xfId="0" applyNumberFormat="1" applyFont="1" applyFill="1" applyBorder="1" applyAlignment="1">
      <alignment horizontal="right" vertical="center" wrapText="1"/>
    </xf>
    <xf numFmtId="3" fontId="67" fillId="2" borderId="5" xfId="0" applyNumberFormat="1" applyFont="1" applyFill="1" applyBorder="1" applyAlignment="1">
      <alignment vertical="center" wrapText="1"/>
    </xf>
    <xf numFmtId="4" fontId="67" fillId="2" borderId="5" xfId="0" applyNumberFormat="1" applyFont="1" applyFill="1" applyBorder="1" applyAlignment="1">
      <alignment vertical="center" wrapText="1"/>
    </xf>
    <xf numFmtId="164" fontId="59" fillId="2" borderId="2" xfId="0" applyNumberFormat="1" applyFont="1" applyFill="1" applyBorder="1" applyAlignment="1">
      <alignment horizontal="center" vertical="center"/>
    </xf>
    <xf numFmtId="4" fontId="32" fillId="2" borderId="2" xfId="0" applyNumberFormat="1" applyFont="1" applyFill="1" applyBorder="1" applyAlignment="1">
      <alignment horizontal="right" vertical="center" wrapText="1"/>
    </xf>
    <xf numFmtId="0" fontId="29" fillId="2" borderId="0" xfId="0" applyFont="1" applyFill="1" applyAlignment="1">
      <alignment horizontal="center"/>
    </xf>
    <xf numFmtId="4" fontId="29" fillId="14" borderId="0" xfId="0" applyNumberFormat="1" applyFont="1" applyFill="1"/>
    <xf numFmtId="4" fontId="43" fillId="16" borderId="0" xfId="0" applyNumberFormat="1" applyFont="1" applyFill="1"/>
    <xf numFmtId="4" fontId="29" fillId="2" borderId="0" xfId="0" applyNumberFormat="1" applyFont="1" applyFill="1"/>
    <xf numFmtId="4" fontId="43" fillId="16" borderId="2" xfId="0" applyNumberFormat="1" applyFont="1" applyFill="1" applyBorder="1" applyAlignment="1">
      <alignment horizontal="center" vertical="center"/>
    </xf>
    <xf numFmtId="4" fontId="62" fillId="2" borderId="2" xfId="0" applyNumberFormat="1" applyFont="1" applyFill="1" applyBorder="1" applyAlignment="1">
      <alignment horizontal="center" vertical="center" wrapText="1"/>
    </xf>
    <xf numFmtId="4" fontId="55" fillId="16" borderId="4" xfId="0" applyNumberFormat="1" applyFont="1" applyFill="1" applyBorder="1" applyAlignment="1">
      <alignment horizontal="center" vertical="center" wrapText="1"/>
    </xf>
    <xf numFmtId="4" fontId="32" fillId="0" borderId="38" xfId="0" applyNumberFormat="1" applyFont="1" applyBorder="1" applyAlignment="1">
      <alignment horizontal="right" vertical="center" wrapText="1"/>
    </xf>
    <xf numFmtId="185" fontId="56" fillId="2" borderId="2" xfId="333" applyNumberFormat="1" applyFont="1" applyFill="1" applyBorder="1" applyAlignment="1">
      <alignment vertical="center"/>
    </xf>
    <xf numFmtId="3" fontId="29" fillId="2" borderId="0" xfId="0" applyNumberFormat="1" applyFont="1" applyFill="1" applyAlignment="1">
      <alignment horizontal="center" vertical="center" wrapText="1"/>
    </xf>
    <xf numFmtId="3" fontId="66" fillId="2" borderId="2" xfId="0" applyNumberFormat="1" applyFont="1" applyFill="1" applyBorder="1" applyAlignment="1">
      <alignment horizontal="center" vertical="center" wrapText="1"/>
    </xf>
    <xf numFmtId="4" fontId="62" fillId="14" borderId="2" xfId="0" applyNumberFormat="1" applyFont="1" applyFill="1" applyBorder="1" applyAlignment="1">
      <alignment horizontal="center" vertical="center" wrapText="1"/>
    </xf>
    <xf numFmtId="3" fontId="66" fillId="14" borderId="2" xfId="0" applyNumberFormat="1" applyFont="1" applyFill="1" applyBorder="1" applyAlignment="1">
      <alignment horizontal="center" vertical="center" wrapText="1"/>
    </xf>
    <xf numFmtId="4" fontId="66" fillId="14" borderId="2" xfId="0" applyNumberFormat="1" applyFont="1" applyFill="1" applyBorder="1" applyAlignment="1">
      <alignment horizontal="center" vertical="center" wrapText="1"/>
    </xf>
    <xf numFmtId="4" fontId="66" fillId="2" borderId="7" xfId="0" applyNumberFormat="1" applyFont="1" applyFill="1" applyBorder="1" applyAlignment="1">
      <alignment horizontal="center" vertical="center" wrapText="1"/>
    </xf>
    <xf numFmtId="39" fontId="66" fillId="2" borderId="2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Alignment="1">
      <alignment horizontal="center" vertical="center" wrapText="1"/>
    </xf>
    <xf numFmtId="4" fontId="29" fillId="16" borderId="2" xfId="0" applyNumberFormat="1" applyFont="1" applyFill="1" applyBorder="1" applyAlignment="1">
      <alignment horizontal="center" vertical="center" wrapText="1"/>
    </xf>
    <xf numFmtId="4" fontId="62" fillId="16" borderId="2" xfId="0" applyNumberFormat="1" applyFont="1" applyFill="1" applyBorder="1" applyAlignment="1">
      <alignment horizontal="center" vertical="center" wrapText="1"/>
    </xf>
    <xf numFmtId="4" fontId="66" fillId="16" borderId="2" xfId="0" applyNumberFormat="1" applyFont="1" applyFill="1" applyBorder="1" applyAlignment="1">
      <alignment horizontal="center" vertical="center" wrapText="1"/>
    </xf>
    <xf numFmtId="164" fontId="62" fillId="2" borderId="2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/>
    <xf numFmtId="4" fontId="62" fillId="16" borderId="2" xfId="0" applyNumberFormat="1" applyFont="1" applyFill="1" applyBorder="1" applyAlignment="1">
      <alignment horizontal="center" vertical="center"/>
    </xf>
    <xf numFmtId="2" fontId="73" fillId="16" borderId="2" xfId="0" applyNumberFormat="1" applyFont="1" applyFill="1" applyBorder="1" applyAlignment="1">
      <alignment vertical="center"/>
    </xf>
    <xf numFmtId="4" fontId="73" fillId="16" borderId="2" xfId="0" applyNumberFormat="1" applyFont="1" applyFill="1" applyBorder="1" applyAlignment="1">
      <alignment horizontal="center" vertical="center"/>
    </xf>
    <xf numFmtId="4" fontId="30" fillId="16" borderId="2" xfId="0" applyNumberFormat="1" applyFont="1" applyFill="1" applyBorder="1" applyAlignment="1">
      <alignment horizontal="center" vertical="center" wrapText="1"/>
    </xf>
    <xf numFmtId="4" fontId="44" fillId="16" borderId="0" xfId="0" applyNumberFormat="1" applyFont="1" applyFill="1"/>
    <xf numFmtId="14" fontId="73" fillId="2" borderId="2" xfId="0" applyNumberFormat="1" applyFont="1" applyFill="1" applyBorder="1" applyAlignment="1">
      <alignment vertical="center"/>
    </xf>
    <xf numFmtId="4" fontId="73" fillId="2" borderId="2" xfId="0" applyNumberFormat="1" applyFont="1" applyFill="1" applyBorder="1" applyAlignment="1">
      <alignment horizontal="center" vertical="center"/>
    </xf>
    <xf numFmtId="4" fontId="74" fillId="2" borderId="0" xfId="0" applyNumberFormat="1" applyFont="1" applyFill="1" applyAlignment="1">
      <alignment wrapText="1"/>
    </xf>
    <xf numFmtId="14" fontId="75" fillId="2" borderId="0" xfId="0" applyNumberFormat="1" applyFont="1" applyFill="1"/>
    <xf numFmtId="4" fontId="75" fillId="2" borderId="0" xfId="0" applyNumberFormat="1" applyFont="1" applyFill="1"/>
    <xf numFmtId="4" fontId="76" fillId="2" borderId="0" xfId="0" applyNumberFormat="1" applyFont="1" applyFill="1" applyAlignment="1">
      <alignment horizontal="center" vertical="center" wrapText="1"/>
    </xf>
    <xf numFmtId="14" fontId="77" fillId="2" borderId="0" xfId="0" applyNumberFormat="1" applyFont="1" applyFill="1" applyAlignment="1">
      <alignment vertical="center"/>
    </xf>
    <xf numFmtId="4" fontId="77" fillId="2" borderId="0" xfId="0" applyNumberFormat="1" applyFont="1" applyFill="1" applyAlignment="1">
      <alignment horizontal="center" vertical="center"/>
    </xf>
    <xf numFmtId="4" fontId="76" fillId="2" borderId="0" xfId="0" applyNumberFormat="1" applyFont="1" applyFill="1"/>
    <xf numFmtId="0" fontId="77" fillId="2" borderId="0" xfId="0" applyFont="1" applyFill="1"/>
    <xf numFmtId="4" fontId="77" fillId="2" borderId="0" xfId="0" applyNumberFormat="1" applyFont="1" applyFill="1"/>
    <xf numFmtId="4" fontId="78" fillId="2" borderId="0" xfId="0" applyNumberFormat="1" applyFont="1" applyFill="1" applyAlignment="1">
      <alignment horizontal="center" vertical="center" wrapText="1"/>
    </xf>
    <xf numFmtId="3" fontId="79" fillId="2" borderId="0" xfId="0" applyNumberFormat="1" applyFont="1" applyFill="1" applyAlignment="1">
      <alignment horizontal="center" vertical="center" wrapText="1"/>
    </xf>
    <xf numFmtId="4" fontId="79" fillId="2" borderId="0" xfId="0" applyNumberFormat="1" applyFont="1" applyFill="1" applyAlignment="1">
      <alignment horizontal="center" vertical="center" wrapText="1"/>
    </xf>
    <xf numFmtId="4" fontId="76" fillId="2" borderId="0" xfId="0" applyNumberFormat="1" applyFont="1" applyFill="1" applyAlignment="1">
      <alignment horizontal="center" vertical="center"/>
    </xf>
    <xf numFmtId="4" fontId="77" fillId="2" borderId="0" xfId="0" applyNumberFormat="1" applyFont="1" applyFill="1" applyAlignment="1">
      <alignment vertical="center"/>
    </xf>
    <xf numFmtId="4" fontId="80" fillId="2" borderId="0" xfId="0" applyNumberFormat="1" applyFont="1" applyFill="1"/>
    <xf numFmtId="0" fontId="81" fillId="2" borderId="0" xfId="0" applyFont="1" applyFill="1"/>
    <xf numFmtId="4" fontId="81" fillId="2" borderId="0" xfId="0" applyNumberFormat="1" applyFont="1" applyFill="1"/>
    <xf numFmtId="0" fontId="75" fillId="2" borderId="0" xfId="0" applyFont="1" applyFill="1"/>
    <xf numFmtId="4" fontId="80" fillId="2" borderId="0" xfId="0" applyNumberFormat="1" applyFont="1" applyFill="1" applyAlignment="1">
      <alignment vertical="center"/>
    </xf>
    <xf numFmtId="0" fontId="81" fillId="2" borderId="0" xfId="0" applyFont="1" applyFill="1" applyAlignment="1">
      <alignment vertical="center"/>
    </xf>
    <xf numFmtId="4" fontId="81" fillId="2" borderId="0" xfId="0" applyNumberFormat="1" applyFont="1" applyFill="1" applyAlignment="1">
      <alignment horizontal="center" vertical="center"/>
    </xf>
    <xf numFmtId="4" fontId="74" fillId="2" borderId="0" xfId="0" applyNumberFormat="1" applyFont="1" applyFill="1"/>
    <xf numFmtId="4" fontId="82" fillId="2" borderId="0" xfId="0" applyNumberFormat="1" applyFont="1" applyFill="1" applyAlignment="1">
      <alignment vertical="center"/>
    </xf>
    <xf numFmtId="0" fontId="83" fillId="2" borderId="0" xfId="0" applyFont="1" applyFill="1" applyAlignment="1">
      <alignment vertical="center"/>
    </xf>
    <xf numFmtId="4" fontId="83" fillId="2" borderId="0" xfId="0" applyNumberFormat="1" applyFont="1" applyFill="1" applyAlignment="1">
      <alignment vertical="center"/>
    </xf>
    <xf numFmtId="4" fontId="82" fillId="2" borderId="0" xfId="0" applyNumberFormat="1" applyFont="1" applyFill="1"/>
    <xf numFmtId="0" fontId="83" fillId="2" borderId="0" xfId="0" applyFont="1" applyFill="1"/>
    <xf numFmtId="4" fontId="83" fillId="2" borderId="0" xfId="0" applyNumberFormat="1" applyFont="1" applyFill="1"/>
    <xf numFmtId="4" fontId="30" fillId="0" borderId="2" xfId="0" applyNumberFormat="1" applyFont="1" applyBorder="1" applyAlignment="1">
      <alignment horizontal="right" vertical="center" wrapText="1"/>
    </xf>
    <xf numFmtId="4" fontId="30" fillId="0" borderId="4" xfId="0" applyNumberFormat="1" applyFont="1" applyBorder="1" applyAlignment="1">
      <alignment horizontal="right" vertical="center" wrapText="1"/>
    </xf>
    <xf numFmtId="4" fontId="56" fillId="15" borderId="2" xfId="0" applyNumberFormat="1" applyFont="1" applyFill="1" applyBorder="1" applyAlignment="1">
      <alignment horizontal="center" vertical="center" wrapText="1"/>
    </xf>
    <xf numFmtId="4" fontId="58" fillId="2" borderId="0" xfId="0" applyNumberFormat="1" applyFont="1" applyFill="1" applyAlignment="1">
      <alignment vertical="center"/>
    </xf>
    <xf numFmtId="4" fontId="58" fillId="0" borderId="4" xfId="0" applyNumberFormat="1" applyFont="1" applyBorder="1" applyAlignment="1">
      <alignment horizontal="right" vertical="center" wrapText="1"/>
    </xf>
    <xf numFmtId="4" fontId="58" fillId="0" borderId="2" xfId="0" applyNumberFormat="1" applyFont="1" applyBorder="1" applyAlignment="1">
      <alignment horizontal="right" vertical="center" wrapText="1"/>
    </xf>
    <xf numFmtId="4" fontId="56" fillId="0" borderId="2" xfId="0" applyNumberFormat="1" applyFont="1" applyBorder="1" applyAlignment="1">
      <alignment horizontal="right" vertical="center" wrapText="1"/>
    </xf>
    <xf numFmtId="4" fontId="56" fillId="0" borderId="3" xfId="0" applyNumberFormat="1" applyFont="1" applyBorder="1" applyAlignment="1">
      <alignment horizontal="right" vertical="center" wrapText="1"/>
    </xf>
    <xf numFmtId="0" fontId="68" fillId="0" borderId="1" xfId="0" applyFont="1" applyBorder="1" applyAlignment="1">
      <alignment vertical="center" wrapText="1"/>
    </xf>
    <xf numFmtId="3" fontId="59" fillId="2" borderId="15" xfId="0" applyNumberFormat="1" applyFont="1" applyFill="1" applyBorder="1" applyAlignment="1">
      <alignment horizontal="center" vertical="center" wrapText="1"/>
    </xf>
    <xf numFmtId="4" fontId="54" fillId="2" borderId="5" xfId="0" applyNumberFormat="1" applyFont="1" applyFill="1" applyBorder="1" applyAlignment="1">
      <alignment vertical="center"/>
    </xf>
    <xf numFmtId="4" fontId="59" fillId="2" borderId="0" xfId="0" applyNumberFormat="1" applyFont="1" applyFill="1" applyAlignment="1">
      <alignment vertical="center"/>
    </xf>
    <xf numFmtId="4" fontId="57" fillId="2" borderId="0" xfId="0" applyNumberFormat="1" applyFont="1" applyFill="1"/>
    <xf numFmtId="4" fontId="65" fillId="2" borderId="2" xfId="0" applyNumberFormat="1" applyFont="1" applyFill="1" applyBorder="1" applyAlignment="1">
      <alignment horizontal="center" vertical="center" wrapText="1"/>
    </xf>
    <xf numFmtId="0" fontId="65" fillId="2" borderId="0" xfId="0" applyFont="1" applyFill="1" applyAlignment="1">
      <alignment vertical="center"/>
    </xf>
    <xf numFmtId="0" fontId="65" fillId="2" borderId="0" xfId="0" applyFont="1" applyFill="1"/>
    <xf numFmtId="0" fontId="45" fillId="5" borderId="0" xfId="0" applyFont="1" applyFill="1"/>
    <xf numFmtId="185" fontId="54" fillId="5" borderId="2" xfId="0" applyNumberFormat="1" applyFont="1" applyFill="1" applyBorder="1" applyAlignment="1">
      <alignment horizontal="right" vertical="center" wrapText="1"/>
    </xf>
    <xf numFmtId="4" fontId="54" fillId="5" borderId="2" xfId="0" applyNumberFormat="1" applyFont="1" applyFill="1" applyBorder="1" applyAlignment="1">
      <alignment horizontal="right" vertical="center" wrapText="1"/>
    </xf>
    <xf numFmtId="4" fontId="45" fillId="5" borderId="0" xfId="0" applyNumberFormat="1" applyFont="1" applyFill="1"/>
    <xf numFmtId="4" fontId="67" fillId="0" borderId="2" xfId="0" applyNumberFormat="1" applyFont="1" applyBorder="1" applyAlignment="1">
      <alignment horizontal="right" vertical="center" wrapText="1"/>
    </xf>
    <xf numFmtId="3" fontId="29" fillId="14" borderId="45" xfId="0" applyNumberFormat="1" applyFont="1" applyFill="1" applyBorder="1" applyAlignment="1">
      <alignment horizontal="center" vertical="center" wrapText="1"/>
    </xf>
    <xf numFmtId="0" fontId="62" fillId="2" borderId="0" xfId="0" applyFont="1" applyFill="1"/>
    <xf numFmtId="4" fontId="62" fillId="2" borderId="2" xfId="0" applyNumberFormat="1" applyFont="1" applyFill="1" applyBorder="1"/>
    <xf numFmtId="177" fontId="62" fillId="2" borderId="2" xfId="0" applyNumberFormat="1" applyFont="1" applyFill="1" applyBorder="1" applyAlignment="1">
      <alignment horizontal="center" vertical="center" wrapText="1"/>
    </xf>
    <xf numFmtId="4" fontId="30" fillId="2" borderId="31" xfId="0" applyNumberFormat="1" applyFont="1" applyFill="1" applyBorder="1" applyAlignment="1">
      <alignment horizontal="right" vertical="center" wrapText="1"/>
    </xf>
    <xf numFmtId="4" fontId="62" fillId="2" borderId="0" xfId="0" applyNumberFormat="1" applyFont="1" applyFill="1"/>
    <xf numFmtId="0" fontId="71" fillId="2" borderId="0" xfId="0" applyFont="1" applyFill="1" applyAlignment="1">
      <alignment horizontal="center" vertical="center"/>
    </xf>
    <xf numFmtId="0" fontId="85" fillId="2" borderId="0" xfId="0" applyFont="1" applyFill="1"/>
    <xf numFmtId="0" fontId="85" fillId="2" borderId="0" xfId="0" applyFont="1" applyFill="1" applyAlignment="1">
      <alignment vertical="center"/>
    </xf>
    <xf numFmtId="4" fontId="30" fillId="0" borderId="3" xfId="0" applyNumberFormat="1" applyFont="1" applyBorder="1" applyAlignment="1">
      <alignment horizontal="right" vertical="center" wrapText="1"/>
    </xf>
    <xf numFmtId="3" fontId="29" fillId="14" borderId="43" xfId="0" applyNumberFormat="1" applyFont="1" applyFill="1" applyBorder="1" applyAlignment="1">
      <alignment vertical="center" wrapText="1"/>
    </xf>
    <xf numFmtId="0" fontId="29" fillId="14" borderId="41" xfId="0" applyFont="1" applyFill="1" applyBorder="1" applyAlignment="1">
      <alignment horizontal="center" vertical="center"/>
    </xf>
    <xf numFmtId="3" fontId="29" fillId="14" borderId="45" xfId="0" applyNumberFormat="1" applyFont="1" applyFill="1" applyBorder="1" applyAlignment="1">
      <alignment horizontal="right" vertical="center" wrapText="1"/>
    </xf>
    <xf numFmtId="4" fontId="29" fillId="14" borderId="45" xfId="0" applyNumberFormat="1" applyFont="1" applyFill="1" applyBorder="1" applyAlignment="1">
      <alignment horizontal="right" vertical="center" wrapText="1"/>
    </xf>
    <xf numFmtId="4" fontId="29" fillId="14" borderId="7" xfId="0" applyNumberFormat="1" applyFont="1" applyFill="1" applyBorder="1" applyAlignment="1">
      <alignment horizontal="right" vertical="center" wrapText="1"/>
    </xf>
    <xf numFmtId="4" fontId="29" fillId="14" borderId="2" xfId="0" applyNumberFormat="1" applyFont="1" applyFill="1" applyBorder="1" applyAlignment="1">
      <alignment horizontal="right" vertical="center" wrapText="1"/>
    </xf>
    <xf numFmtId="4" fontId="66" fillId="14" borderId="2" xfId="0" applyNumberFormat="1" applyFont="1" applyFill="1" applyBorder="1" applyAlignment="1">
      <alignment horizontal="right" vertical="center" wrapText="1"/>
    </xf>
    <xf numFmtId="0" fontId="29" fillId="14" borderId="0" xfId="0" applyFont="1" applyFill="1" applyAlignment="1">
      <alignment horizontal="right"/>
    </xf>
    <xf numFmtId="4" fontId="29" fillId="14" borderId="43" xfId="0" applyNumberFormat="1" applyFont="1" applyFill="1" applyBorder="1" applyAlignment="1">
      <alignment vertical="center" wrapText="1"/>
    </xf>
    <xf numFmtId="4" fontId="29" fillId="14" borderId="45" xfId="0" applyNumberFormat="1" applyFont="1" applyFill="1" applyBorder="1" applyAlignment="1">
      <alignment vertical="center" wrapText="1"/>
    </xf>
    <xf numFmtId="3" fontId="58" fillId="2" borderId="0" xfId="0" applyNumberFormat="1" applyFont="1" applyFill="1" applyAlignment="1">
      <alignment vertical="center"/>
    </xf>
    <xf numFmtId="4" fontId="32" fillId="0" borderId="31" xfId="0" applyNumberFormat="1" applyFont="1" applyBorder="1" applyAlignment="1">
      <alignment horizontal="right" vertical="center" wrapText="1"/>
    </xf>
    <xf numFmtId="0" fontId="31" fillId="2" borderId="41" xfId="0" applyFont="1" applyFill="1" applyBorder="1" applyAlignment="1">
      <alignment horizontal="left" vertical="center" wrapText="1"/>
    </xf>
    <xf numFmtId="3" fontId="86" fillId="0" borderId="0" xfId="0" applyNumberFormat="1" applyFont="1" applyAlignment="1">
      <alignment horizontal="right" vertical="center" wrapText="1"/>
    </xf>
    <xf numFmtId="0" fontId="46" fillId="0" borderId="0" xfId="0" applyFont="1" applyAlignment="1">
      <alignment vertical="center" wrapText="1"/>
    </xf>
    <xf numFmtId="9" fontId="30" fillId="2" borderId="0" xfId="540" applyFont="1" applyFill="1"/>
    <xf numFmtId="9" fontId="29" fillId="2" borderId="2" xfId="540" applyFont="1" applyFill="1" applyBorder="1" applyAlignment="1">
      <alignment horizontal="right" vertical="center" wrapText="1"/>
    </xf>
    <xf numFmtId="9" fontId="29" fillId="2" borderId="7" xfId="540" applyFont="1" applyFill="1" applyBorder="1" applyAlignment="1">
      <alignment horizontal="right" vertical="center" wrapText="1"/>
    </xf>
    <xf numFmtId="9" fontId="64" fillId="2" borderId="7" xfId="540" applyFont="1" applyFill="1" applyBorder="1" applyAlignment="1">
      <alignment horizontal="right" vertical="center" wrapText="1"/>
    </xf>
    <xf numFmtId="9" fontId="29" fillId="2" borderId="7" xfId="540" applyFont="1" applyFill="1" applyBorder="1"/>
    <xf numFmtId="9" fontId="30" fillId="2" borderId="0" xfId="540" applyFont="1" applyFill="1" applyAlignment="1">
      <alignment horizontal="left" vertical="center" wrapText="1"/>
    </xf>
    <xf numFmtId="9" fontId="46" fillId="2" borderId="0" xfId="540" applyFont="1" applyFill="1"/>
    <xf numFmtId="9" fontId="42" fillId="2" borderId="0" xfId="540" applyFont="1" applyFill="1"/>
    <xf numFmtId="9" fontId="48" fillId="2" borderId="0" xfId="540" applyFont="1" applyFill="1" applyAlignment="1">
      <alignment vertical="center"/>
    </xf>
    <xf numFmtId="9" fontId="46" fillId="2" borderId="0" xfId="540" applyFont="1" applyFill="1" applyAlignment="1">
      <alignment vertical="center"/>
    </xf>
    <xf numFmtId="164" fontId="54" fillId="2" borderId="14" xfId="541" applyFont="1" applyFill="1" applyBorder="1" applyAlignment="1">
      <alignment horizontal="right" vertical="center" wrapText="1" readingOrder="1"/>
    </xf>
    <xf numFmtId="164" fontId="54" fillId="2" borderId="1" xfId="541" applyFont="1" applyFill="1" applyBorder="1" applyAlignment="1">
      <alignment horizontal="right" vertical="center" wrapText="1" readingOrder="1"/>
    </xf>
    <xf numFmtId="4" fontId="54" fillId="2" borderId="1" xfId="541" applyNumberFormat="1" applyFont="1" applyFill="1" applyBorder="1" applyAlignment="1">
      <alignment horizontal="right" vertical="center" wrapText="1" readingOrder="1"/>
    </xf>
    <xf numFmtId="4" fontId="54" fillId="2" borderId="2" xfId="541" applyNumberFormat="1" applyFont="1" applyFill="1" applyBorder="1" applyAlignment="1">
      <alignment horizontal="right" vertical="center" wrapText="1" readingOrder="1"/>
    </xf>
    <xf numFmtId="164" fontId="57" fillId="2" borderId="2" xfId="541" applyFont="1" applyFill="1" applyBorder="1" applyAlignment="1">
      <alignment horizontal="right" vertical="center" wrapText="1" readingOrder="1"/>
    </xf>
    <xf numFmtId="164" fontId="59" fillId="2" borderId="2" xfId="541" applyFont="1" applyFill="1" applyBorder="1" applyAlignment="1">
      <alignment horizontal="right" vertical="center" wrapText="1" readingOrder="1"/>
    </xf>
    <xf numFmtId="14" fontId="57" fillId="2" borderId="2" xfId="0" applyNumberFormat="1" applyFont="1" applyFill="1" applyBorder="1" applyAlignment="1">
      <alignment horizontal="center" vertical="center"/>
    </xf>
    <xf numFmtId="164" fontId="54" fillId="11" borderId="14" xfId="541" applyFont="1" applyFill="1" applyBorder="1" applyAlignment="1">
      <alignment horizontal="right" vertical="center" wrapText="1" readingOrder="1"/>
    </xf>
    <xf numFmtId="4" fontId="54" fillId="11" borderId="5" xfId="541" applyNumberFormat="1" applyFont="1" applyFill="1" applyBorder="1" applyAlignment="1">
      <alignment horizontal="right" vertical="center" wrapText="1" readingOrder="1"/>
    </xf>
    <xf numFmtId="4" fontId="54" fillId="11" borderId="2" xfId="541" applyNumberFormat="1" applyFont="1" applyFill="1" applyBorder="1" applyAlignment="1">
      <alignment horizontal="right" vertical="center" wrapText="1" readingOrder="1"/>
    </xf>
    <xf numFmtId="164" fontId="57" fillId="11" borderId="2" xfId="541" applyFont="1" applyFill="1" applyBorder="1" applyAlignment="1">
      <alignment horizontal="right" vertical="center" wrapText="1" readingOrder="1"/>
    </xf>
    <xf numFmtId="4" fontId="54" fillId="2" borderId="14" xfId="541" applyNumberFormat="1" applyFont="1" applyFill="1" applyBorder="1" applyAlignment="1">
      <alignment horizontal="right" vertical="center" wrapText="1" readingOrder="1"/>
    </xf>
    <xf numFmtId="4" fontId="54" fillId="2" borderId="2" xfId="541" applyNumberFormat="1" applyFont="1" applyFill="1" applyBorder="1" applyAlignment="1">
      <alignment vertical="center"/>
    </xf>
    <xf numFmtId="164" fontId="54" fillId="2" borderId="2" xfId="541" applyFont="1" applyFill="1" applyBorder="1" applyAlignment="1">
      <alignment vertical="center"/>
    </xf>
    <xf numFmtId="164" fontId="54" fillId="2" borderId="14" xfId="541" applyFont="1" applyFill="1" applyBorder="1" applyAlignment="1">
      <alignment horizontal="left" vertical="center" wrapText="1" readingOrder="1"/>
    </xf>
    <xf numFmtId="164" fontId="57" fillId="2" borderId="2" xfId="541" applyFont="1" applyFill="1" applyBorder="1" applyAlignment="1">
      <alignment vertical="center"/>
    </xf>
    <xf numFmtId="164" fontId="59" fillId="2" borderId="2" xfId="0" applyNumberFormat="1" applyFont="1" applyFill="1" applyBorder="1" applyAlignment="1">
      <alignment horizontal="center" vertical="center" wrapText="1"/>
    </xf>
    <xf numFmtId="164" fontId="54" fillId="2" borderId="2" xfId="0" applyNumberFormat="1" applyFont="1" applyFill="1" applyBorder="1" applyAlignment="1">
      <alignment vertical="center"/>
    </xf>
    <xf numFmtId="164" fontId="65" fillId="2" borderId="2" xfId="0" applyNumberFormat="1" applyFont="1" applyFill="1" applyBorder="1" applyAlignment="1">
      <alignment horizontal="center" vertical="center"/>
    </xf>
    <xf numFmtId="164" fontId="65" fillId="2" borderId="2" xfId="541" applyFont="1" applyFill="1" applyBorder="1" applyAlignment="1">
      <alignment horizontal="center" vertical="center" wrapText="1"/>
    </xf>
    <xf numFmtId="164" fontId="45" fillId="2" borderId="2" xfId="0" applyNumberFormat="1" applyFont="1" applyFill="1" applyBorder="1" applyAlignment="1">
      <alignment vertical="center"/>
    </xf>
    <xf numFmtId="164" fontId="65" fillId="2" borderId="0" xfId="0" applyNumberFormat="1" applyFont="1" applyFill="1"/>
    <xf numFmtId="164" fontId="54" fillId="2" borderId="0" xfId="541" applyFont="1" applyFill="1" applyAlignment="1">
      <alignment vertical="center"/>
    </xf>
    <xf numFmtId="166" fontId="45" fillId="2" borderId="0" xfId="542" applyFont="1" applyFill="1" applyAlignment="1">
      <alignment vertical="center"/>
    </xf>
    <xf numFmtId="166" fontId="45" fillId="2" borderId="0" xfId="542" applyFont="1" applyFill="1"/>
    <xf numFmtId="164" fontId="54" fillId="5" borderId="0" xfId="541" applyFont="1" applyFill="1" applyBorder="1"/>
    <xf numFmtId="164" fontId="45" fillId="5" borderId="0" xfId="0" applyNumberFormat="1" applyFont="1" applyFill="1"/>
    <xf numFmtId="1" fontId="67" fillId="0" borderId="2" xfId="0" applyNumberFormat="1" applyFont="1" applyBorder="1" applyAlignment="1">
      <alignment horizontal="center" vertical="center" wrapText="1"/>
    </xf>
    <xf numFmtId="0" fontId="67" fillId="0" borderId="2" xfId="353" applyFont="1" applyBorder="1" applyAlignment="1">
      <alignment horizontal="justify" vertical="center" wrapText="1"/>
    </xf>
    <xf numFmtId="0" fontId="67" fillId="0" borderId="4" xfId="353" applyFont="1" applyBorder="1" applyAlignment="1">
      <alignment horizontal="justify" vertical="center" wrapText="1"/>
    </xf>
    <xf numFmtId="4" fontId="29" fillId="2" borderId="2" xfId="540" applyNumberFormat="1" applyFont="1" applyFill="1" applyBorder="1" applyAlignment="1">
      <alignment horizontal="right" vertical="center" wrapText="1"/>
    </xf>
    <xf numFmtId="0" fontId="30" fillId="0" borderId="4" xfId="0" applyFont="1" applyBorder="1" applyAlignment="1">
      <alignment horizontal="center" vertical="center" wrapText="1"/>
    </xf>
    <xf numFmtId="4" fontId="43" fillId="2" borderId="2" xfId="0" applyNumberFormat="1" applyFont="1" applyFill="1" applyBorder="1" applyAlignment="1">
      <alignment horizontal="right" vertical="center" wrapText="1"/>
    </xf>
    <xf numFmtId="0" fontId="30" fillId="0" borderId="31" xfId="0" applyFont="1" applyBorder="1" applyAlignment="1">
      <alignment horizontal="center" vertical="center" wrapText="1"/>
    </xf>
    <xf numFmtId="4" fontId="29" fillId="0" borderId="41" xfId="0" applyNumberFormat="1" applyFont="1" applyBorder="1" applyAlignment="1">
      <alignment horizontal="right" vertical="center" wrapText="1"/>
    </xf>
    <xf numFmtId="4" fontId="31" fillId="0" borderId="41" xfId="0" applyNumberFormat="1" applyFont="1" applyBorder="1" applyAlignment="1">
      <alignment horizontal="right" vertical="center" wrapText="1"/>
    </xf>
    <xf numFmtId="3" fontId="45" fillId="0" borderId="2" xfId="430" applyNumberFormat="1" applyFont="1" applyBorder="1" applyAlignment="1">
      <alignment horizontal="center" vertical="center" wrapText="1"/>
    </xf>
    <xf numFmtId="4" fontId="30" fillId="2" borderId="2" xfId="432" applyNumberFormat="1" applyFont="1" applyFill="1" applyBorder="1" applyAlignment="1">
      <alignment vertical="center"/>
    </xf>
    <xf numFmtId="4" fontId="47" fillId="2" borderId="0" xfId="432" applyNumberFormat="1" applyFont="1" applyFill="1" applyBorder="1" applyAlignment="1">
      <alignment horizontal="right" vertical="center" wrapText="1"/>
    </xf>
    <xf numFmtId="4" fontId="46" fillId="2" borderId="0" xfId="432" applyNumberFormat="1" applyFont="1" applyFill="1" applyBorder="1" applyAlignment="1">
      <alignment vertical="center"/>
    </xf>
    <xf numFmtId="164" fontId="48" fillId="2" borderId="0" xfId="432" applyFont="1" applyFill="1" applyBorder="1"/>
    <xf numFmtId="183" fontId="30" fillId="0" borderId="4" xfId="432" applyNumberFormat="1" applyFont="1" applyFill="1" applyBorder="1" applyAlignment="1">
      <alignment vertical="center"/>
    </xf>
    <xf numFmtId="3" fontId="32" fillId="0" borderId="4" xfId="0" applyNumberFormat="1" applyFont="1" applyBorder="1" applyAlignment="1">
      <alignment horizontal="center" vertical="center" wrapText="1"/>
    </xf>
    <xf numFmtId="183" fontId="30" fillId="0" borderId="2" xfId="432" applyNumberFormat="1" applyFont="1" applyFill="1" applyBorder="1" applyAlignment="1">
      <alignment vertical="center"/>
    </xf>
    <xf numFmtId="179" fontId="30" fillId="0" borderId="66" xfId="0" applyNumberFormat="1" applyFont="1" applyBorder="1" applyAlignment="1">
      <alignment horizontal="left" vertical="center" wrapText="1"/>
    </xf>
    <xf numFmtId="179" fontId="30" fillId="0" borderId="3" xfId="0" applyNumberFormat="1" applyFont="1" applyBorder="1" applyAlignment="1">
      <alignment horizontal="left" vertical="center" wrapText="1"/>
    </xf>
    <xf numFmtId="0" fontId="45" fillId="2" borderId="49" xfId="0" applyFont="1" applyFill="1" applyBorder="1" applyAlignment="1">
      <alignment horizontal="center" vertical="center"/>
    </xf>
    <xf numFmtId="3" fontId="45" fillId="2" borderId="51" xfId="0" applyNumberFormat="1" applyFont="1" applyFill="1" applyBorder="1" applyAlignment="1">
      <alignment horizontal="right" vertical="center" wrapText="1"/>
    </xf>
    <xf numFmtId="0" fontId="45" fillId="2" borderId="4" xfId="43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4" fontId="43" fillId="2" borderId="2" xfId="0" applyNumberFormat="1" applyFont="1" applyFill="1" applyBorder="1" applyAlignment="1">
      <alignment horizontal="center" vertical="center" wrapText="1"/>
    </xf>
    <xf numFmtId="4" fontId="43" fillId="15" borderId="2" xfId="0" applyNumberFormat="1" applyFont="1" applyFill="1" applyBorder="1" applyAlignment="1">
      <alignment horizontal="right" vertical="center" wrapText="1"/>
    </xf>
    <xf numFmtId="4" fontId="30" fillId="0" borderId="31" xfId="0" applyNumberFormat="1" applyFont="1" applyBorder="1" applyAlignment="1">
      <alignment horizontal="right" vertical="center" wrapText="1"/>
    </xf>
    <xf numFmtId="164" fontId="59" fillId="2" borderId="0" xfId="541" applyFont="1" applyFill="1" applyBorder="1" applyAlignment="1">
      <alignment horizontal="right" vertical="center" wrapText="1" readingOrder="1"/>
    </xf>
    <xf numFmtId="0" fontId="29" fillId="2" borderId="0" xfId="0" applyFont="1" applyFill="1" applyAlignment="1">
      <alignment horizontal="left" vertical="center" wrapText="1"/>
    </xf>
    <xf numFmtId="0" fontId="29" fillId="2" borderId="2" xfId="0" applyFont="1" applyFill="1" applyBorder="1" applyAlignment="1">
      <alignment horizontal="center" vertical="center"/>
    </xf>
    <xf numFmtId="0" fontId="32" fillId="0" borderId="4" xfId="0" applyFont="1" applyBorder="1" applyAlignment="1">
      <alignment horizontal="justify" vertical="center" wrapText="1"/>
    </xf>
    <xf numFmtId="164" fontId="62" fillId="2" borderId="2" xfId="333" applyFont="1" applyFill="1" applyBorder="1" applyAlignment="1">
      <alignment vertical="center" wrapText="1"/>
    </xf>
    <xf numFmtId="0" fontId="31" fillId="0" borderId="41" xfId="0" applyFont="1" applyBorder="1" applyAlignment="1">
      <alignment horizontal="left" vertical="center" wrapText="1"/>
    </xf>
    <xf numFmtId="0" fontId="29" fillId="0" borderId="41" xfId="0" applyFont="1" applyBorder="1" applyAlignment="1">
      <alignment horizontal="center" vertical="center" wrapText="1"/>
    </xf>
    <xf numFmtId="0" fontId="58" fillId="2" borderId="67" xfId="0" applyFont="1" applyFill="1" applyBorder="1" applyAlignment="1">
      <alignment horizontal="center" vertical="center" wrapText="1"/>
    </xf>
    <xf numFmtId="49" fontId="58" fillId="2" borderId="15" xfId="0" applyNumberFormat="1" applyFont="1" applyFill="1" applyBorder="1" applyAlignment="1">
      <alignment horizontal="center" vertical="center" wrapText="1"/>
    </xf>
    <xf numFmtId="0" fontId="58" fillId="2" borderId="15" xfId="0" applyFont="1" applyFill="1" applyBorder="1" applyAlignment="1">
      <alignment horizontal="center" vertical="center" wrapText="1"/>
    </xf>
    <xf numFmtId="0" fontId="58" fillId="2" borderId="15" xfId="0" applyFont="1" applyFill="1" applyBorder="1" applyAlignment="1">
      <alignment horizontal="center" vertical="center"/>
    </xf>
    <xf numFmtId="0" fontId="58" fillId="2" borderId="15" xfId="0" applyFont="1" applyFill="1" applyBorder="1" applyAlignment="1">
      <alignment horizontal="left" vertical="center" wrapText="1"/>
    </xf>
    <xf numFmtId="4" fontId="58" fillId="2" borderId="15" xfId="0" applyNumberFormat="1" applyFont="1" applyFill="1" applyBorder="1" applyAlignment="1">
      <alignment horizontal="right" vertical="center" wrapText="1"/>
    </xf>
    <xf numFmtId="4" fontId="58" fillId="2" borderId="68" xfId="0" applyNumberFormat="1" applyFont="1" applyFill="1" applyBorder="1" applyAlignment="1">
      <alignment horizontal="right" vertical="center" wrapText="1"/>
    </xf>
    <xf numFmtId="0" fontId="58" fillId="2" borderId="3" xfId="0" applyFont="1" applyFill="1" applyBorder="1" applyAlignment="1">
      <alignment horizontal="center" vertical="center" wrapText="1"/>
    </xf>
    <xf numFmtId="49" fontId="58" fillId="2" borderId="3" xfId="0" applyNumberFormat="1" applyFont="1" applyFill="1" applyBorder="1" applyAlignment="1">
      <alignment horizontal="center" vertical="center" wrapText="1"/>
    </xf>
    <xf numFmtId="0" fontId="58" fillId="2" borderId="3" xfId="0" applyFont="1" applyFill="1" applyBorder="1" applyAlignment="1">
      <alignment horizontal="center" vertical="center"/>
    </xf>
    <xf numFmtId="0" fontId="58" fillId="2" borderId="3" xfId="0" applyFont="1" applyFill="1" applyBorder="1" applyAlignment="1">
      <alignment horizontal="left" vertical="center" wrapText="1"/>
    </xf>
    <xf numFmtId="4" fontId="58" fillId="0" borderId="3" xfId="0" applyNumberFormat="1" applyFont="1" applyBorder="1" applyAlignment="1">
      <alignment horizontal="right" vertical="center" wrapText="1"/>
    </xf>
    <xf numFmtId="4" fontId="58" fillId="2" borderId="3" xfId="0" applyNumberFormat="1" applyFont="1" applyFill="1" applyBorder="1" applyAlignment="1">
      <alignment horizontal="right" vertical="center" wrapText="1"/>
    </xf>
    <xf numFmtId="4" fontId="56" fillId="0" borderId="41" xfId="0" applyNumberFormat="1" applyFont="1" applyBorder="1" applyAlignment="1">
      <alignment horizontal="right" vertical="center" wrapText="1"/>
    </xf>
    <xf numFmtId="4" fontId="57" fillId="2" borderId="1" xfId="541" applyNumberFormat="1" applyFont="1" applyFill="1" applyBorder="1" applyAlignment="1">
      <alignment horizontal="right" vertical="center" wrapText="1" readingOrder="1"/>
    </xf>
    <xf numFmtId="4" fontId="55" fillId="2" borderId="2" xfId="541" applyNumberFormat="1" applyFont="1" applyFill="1" applyBorder="1" applyAlignment="1">
      <alignment horizontal="right" vertical="center" wrapText="1" readingOrder="1"/>
    </xf>
    <xf numFmtId="4" fontId="57" fillId="2" borderId="2" xfId="541" applyNumberFormat="1" applyFont="1" applyFill="1" applyBorder="1" applyAlignment="1">
      <alignment vertical="center"/>
    </xf>
    <xf numFmtId="4" fontId="54" fillId="2" borderId="0" xfId="0" applyNumberFormat="1" applyFont="1" applyFill="1" applyAlignment="1">
      <alignment horizontal="right" vertical="center" wrapText="1"/>
    </xf>
    <xf numFmtId="164" fontId="54" fillId="2" borderId="0" xfId="541" applyFont="1" applyFill="1" applyBorder="1"/>
    <xf numFmtId="164" fontId="54" fillId="2" borderId="0" xfId="0" applyNumberFormat="1" applyFont="1" applyFill="1"/>
    <xf numFmtId="0" fontId="67" fillId="0" borderId="4" xfId="0" applyFont="1" applyBorder="1" applyAlignment="1">
      <alignment horizontal="center" vertical="center" wrapText="1"/>
    </xf>
    <xf numFmtId="4" fontId="54" fillId="2" borderId="14" xfId="0" applyNumberFormat="1" applyFont="1" applyFill="1" applyBorder="1" applyAlignment="1">
      <alignment horizontal="center" vertical="center" wrapText="1"/>
    </xf>
    <xf numFmtId="4" fontId="54" fillId="2" borderId="4" xfId="333" applyNumberFormat="1" applyFont="1" applyFill="1" applyBorder="1" applyAlignment="1">
      <alignment horizontal="center" vertical="center" wrapText="1" readingOrder="1"/>
    </xf>
    <xf numFmtId="4" fontId="54" fillId="2" borderId="7" xfId="0" applyNumberFormat="1" applyFont="1" applyFill="1" applyBorder="1" applyAlignment="1">
      <alignment horizontal="center" vertical="center" wrapText="1"/>
    </xf>
    <xf numFmtId="164" fontId="54" fillId="2" borderId="2" xfId="333" applyFont="1" applyFill="1" applyBorder="1" applyAlignment="1">
      <alignment horizontal="center" vertical="center" wrapText="1" readingOrder="1"/>
    </xf>
    <xf numFmtId="4" fontId="54" fillId="2" borderId="2" xfId="333" applyNumberFormat="1" applyFont="1" applyFill="1" applyBorder="1" applyAlignment="1">
      <alignment horizontal="center" vertical="center" wrapText="1" readingOrder="1"/>
    </xf>
    <xf numFmtId="4" fontId="45" fillId="0" borderId="4" xfId="0" applyNumberFormat="1" applyFont="1" applyBorder="1" applyAlignment="1">
      <alignment horizontal="right" vertical="center" wrapText="1"/>
    </xf>
    <xf numFmtId="4" fontId="45" fillId="0" borderId="2" xfId="0" applyNumberFormat="1" applyFont="1" applyBorder="1" applyAlignment="1">
      <alignment horizontal="right" vertical="center" wrapText="1"/>
    </xf>
    <xf numFmtId="0" fontId="67" fillId="2" borderId="0" xfId="0" applyFont="1" applyFill="1" applyAlignment="1">
      <alignment horizontal="left" vertical="center" wrapText="1"/>
    </xf>
    <xf numFmtId="4" fontId="54" fillId="4" borderId="2" xfId="541" applyNumberFormat="1" applyFont="1" applyFill="1" applyBorder="1" applyAlignment="1">
      <alignment horizontal="right" vertical="center" wrapText="1" readingOrder="1"/>
    </xf>
    <xf numFmtId="4" fontId="57" fillId="4" borderId="2" xfId="541" applyNumberFormat="1" applyFont="1" applyFill="1" applyBorder="1" applyAlignment="1">
      <alignment horizontal="right" vertical="center" wrapText="1" readingOrder="1"/>
    </xf>
    <xf numFmtId="164" fontId="59" fillId="4" borderId="2" xfId="541" applyFont="1" applyFill="1" applyBorder="1" applyAlignment="1">
      <alignment horizontal="right" vertical="center" wrapText="1" readingOrder="1"/>
    </xf>
    <xf numFmtId="164" fontId="57" fillId="2" borderId="14" xfId="541" applyFont="1" applyFill="1" applyBorder="1" applyAlignment="1">
      <alignment horizontal="right" vertical="center" wrapText="1" readingOrder="1"/>
    </xf>
    <xf numFmtId="3" fontId="67" fillId="2" borderId="0" xfId="0" applyNumberFormat="1" applyFont="1" applyFill="1" applyAlignment="1">
      <alignment horizontal="center" wrapText="1"/>
    </xf>
    <xf numFmtId="0" fontId="68" fillId="2" borderId="0" xfId="0" applyFont="1" applyFill="1" applyAlignment="1">
      <alignment horizontal="center"/>
    </xf>
    <xf numFmtId="0" fontId="68" fillId="2" borderId="0" xfId="0" applyFont="1" applyFill="1" applyAlignment="1">
      <alignment horizontal="center" vertical="center" wrapText="1"/>
    </xf>
    <xf numFmtId="3" fontId="68" fillId="2" borderId="0" xfId="0" applyNumberFormat="1" applyFont="1" applyFill="1" applyAlignment="1">
      <alignment horizontal="center" vertical="center" wrapText="1"/>
    </xf>
    <xf numFmtId="4" fontId="68" fillId="2" borderId="0" xfId="0" applyNumberFormat="1" applyFont="1" applyFill="1" applyAlignment="1">
      <alignment horizontal="right" vertical="center" wrapText="1"/>
    </xf>
    <xf numFmtId="4" fontId="67" fillId="2" borderId="14" xfId="0" applyNumberFormat="1" applyFont="1" applyFill="1" applyBorder="1" applyAlignment="1">
      <alignment horizontal="right" vertical="center" wrapText="1"/>
    </xf>
    <xf numFmtId="4" fontId="68" fillId="0" borderId="7" xfId="0" applyNumberFormat="1" applyFont="1" applyBorder="1" applyAlignment="1">
      <alignment horizontal="center" vertical="center" wrapText="1"/>
    </xf>
    <xf numFmtId="4" fontId="67" fillId="0" borderId="0" xfId="0" applyNumberFormat="1" applyFont="1" applyAlignment="1">
      <alignment horizontal="right" vertical="center" wrapText="1"/>
    </xf>
    <xf numFmtId="4" fontId="69" fillId="0" borderId="0" xfId="0" applyNumberFormat="1" applyFont="1" applyAlignment="1">
      <alignment horizontal="right" vertical="center" wrapText="1"/>
    </xf>
    <xf numFmtId="4" fontId="68" fillId="0" borderId="0" xfId="0" applyNumberFormat="1" applyFont="1" applyAlignment="1">
      <alignment horizontal="right" vertical="center" wrapText="1"/>
    </xf>
    <xf numFmtId="0" fontId="45" fillId="0" borderId="0" xfId="0" applyFont="1" applyAlignment="1">
      <alignment horizontal="left" vertical="center" wrapText="1"/>
    </xf>
    <xf numFmtId="3" fontId="45" fillId="0" borderId="4" xfId="430" applyNumberFormat="1" applyFont="1" applyBorder="1" applyAlignment="1">
      <alignment horizontal="center" vertical="center" wrapText="1"/>
    </xf>
    <xf numFmtId="4" fontId="31" fillId="14" borderId="41" xfId="0" applyNumberFormat="1" applyFont="1" applyFill="1" applyBorder="1" applyAlignment="1">
      <alignment horizontal="right" vertical="center" wrapText="1"/>
    </xf>
    <xf numFmtId="3" fontId="62" fillId="2" borderId="2" xfId="0" applyNumberFormat="1" applyFont="1" applyFill="1" applyBorder="1" applyAlignment="1">
      <alignment horizontal="center" vertical="center" wrapText="1"/>
    </xf>
    <xf numFmtId="4" fontId="31" fillId="14" borderId="41" xfId="145" applyNumberFormat="1" applyFont="1" applyFill="1" applyBorder="1" applyAlignment="1">
      <alignment horizontal="right" vertical="center" wrapText="1" readingOrder="1"/>
    </xf>
    <xf numFmtId="4" fontId="29" fillId="2" borderId="7" xfId="0" applyNumberFormat="1" applyFont="1" applyFill="1" applyBorder="1" applyAlignment="1">
      <alignment horizontal="right" vertical="center" wrapText="1"/>
    </xf>
    <xf numFmtId="4" fontId="32" fillId="0" borderId="15" xfId="0" applyNumberFormat="1" applyFont="1" applyBorder="1" applyAlignment="1">
      <alignment horizontal="right" vertical="center" wrapText="1"/>
    </xf>
    <xf numFmtId="3" fontId="30" fillId="0" borderId="4" xfId="0" applyNumberFormat="1" applyFont="1" applyBorder="1" applyAlignment="1">
      <alignment horizontal="center" vertical="center" wrapText="1"/>
    </xf>
    <xf numFmtId="4" fontId="88" fillId="2" borderId="2" xfId="0" applyNumberFormat="1" applyFont="1" applyFill="1" applyBorder="1" applyAlignment="1">
      <alignment horizontal="right" vertical="center" wrapText="1"/>
    </xf>
    <xf numFmtId="43" fontId="30" fillId="2" borderId="0" xfId="0" applyNumberFormat="1" applyFont="1" applyFill="1"/>
    <xf numFmtId="0" fontId="29" fillId="0" borderId="2" xfId="0" applyFont="1" applyBorder="1" applyAlignment="1">
      <alignment horizontal="center" vertical="center" wrapText="1"/>
    </xf>
    <xf numFmtId="4" fontId="29" fillId="0" borderId="2" xfId="0" applyNumberFormat="1" applyFont="1" applyBorder="1" applyAlignment="1">
      <alignment horizontal="right" vertical="center" wrapText="1"/>
    </xf>
    <xf numFmtId="3" fontId="67" fillId="18" borderId="2" xfId="0" applyNumberFormat="1" applyFont="1" applyFill="1" applyBorder="1" applyAlignment="1">
      <alignment horizontal="center" vertical="center" wrapText="1"/>
    </xf>
    <xf numFmtId="4" fontId="68" fillId="0" borderId="2" xfId="0" applyNumberFormat="1" applyFont="1" applyBorder="1" applyAlignment="1">
      <alignment horizontal="center" vertical="center" wrapText="1"/>
    </xf>
    <xf numFmtId="0" fontId="67" fillId="2" borderId="9" xfId="0" applyFont="1" applyFill="1" applyBorder="1"/>
    <xf numFmtId="0" fontId="68" fillId="2" borderId="11" xfId="0" applyFont="1" applyFill="1" applyBorder="1" applyAlignment="1">
      <alignment vertical="center" wrapText="1"/>
    </xf>
    <xf numFmtId="0" fontId="68" fillId="2" borderId="12" xfId="0" applyFont="1" applyFill="1" applyBorder="1" applyAlignment="1">
      <alignment vertical="center" wrapText="1"/>
    </xf>
    <xf numFmtId="4" fontId="67" fillId="2" borderId="0" xfId="0" applyNumberFormat="1" applyFont="1" applyFill="1" applyAlignment="1">
      <alignment vertical="center" wrapText="1"/>
    </xf>
    <xf numFmtId="0" fontId="67" fillId="2" borderId="0" xfId="0" applyFont="1" applyFill="1" applyAlignment="1">
      <alignment horizontal="right" vertical="center" wrapText="1"/>
    </xf>
    <xf numFmtId="0" fontId="67" fillId="2" borderId="0" xfId="0" applyFont="1" applyFill="1" applyAlignment="1">
      <alignment vertical="center"/>
    </xf>
    <xf numFmtId="4" fontId="67" fillId="2" borderId="0" xfId="0" applyNumberFormat="1" applyFont="1" applyFill="1" applyAlignment="1">
      <alignment wrapText="1"/>
    </xf>
    <xf numFmtId="0" fontId="67" fillId="2" borderId="0" xfId="0" applyFont="1" applyFill="1" applyAlignment="1">
      <alignment horizontal="right" wrapText="1"/>
    </xf>
    <xf numFmtId="0" fontId="68" fillId="2" borderId="8" xfId="0" applyFont="1" applyFill="1" applyBorder="1" applyAlignment="1">
      <alignment wrapText="1"/>
    </xf>
    <xf numFmtId="0" fontId="67" fillId="2" borderId="13" xfId="0" applyFont="1" applyFill="1" applyBorder="1"/>
    <xf numFmtId="0" fontId="68" fillId="2" borderId="14" xfId="0" applyFont="1" applyFill="1" applyBorder="1" applyAlignment="1">
      <alignment vertical="center" wrapText="1"/>
    </xf>
    <xf numFmtId="0" fontId="44" fillId="2" borderId="0" xfId="0" applyFont="1" applyFill="1"/>
    <xf numFmtId="0" fontId="44" fillId="2" borderId="2" xfId="0" applyFont="1" applyFill="1" applyBorder="1"/>
    <xf numFmtId="14" fontId="43" fillId="2" borderId="2" xfId="333" applyNumberFormat="1" applyFont="1" applyFill="1" applyBorder="1" applyAlignment="1">
      <alignment horizontal="center" vertical="center" wrapText="1"/>
    </xf>
    <xf numFmtId="14" fontId="44" fillId="2" borderId="2" xfId="333" applyNumberFormat="1" applyFont="1" applyFill="1" applyBorder="1" applyAlignment="1">
      <alignment horizontal="center" vertical="center" wrapText="1"/>
    </xf>
    <xf numFmtId="14" fontId="44" fillId="2" borderId="2" xfId="330" applyNumberFormat="1" applyFont="1" applyFill="1" applyBorder="1" applyAlignment="1">
      <alignment horizontal="center" vertical="center" wrapText="1"/>
    </xf>
    <xf numFmtId="0" fontId="43" fillId="2" borderId="2" xfId="0" applyFont="1" applyFill="1" applyBorder="1"/>
    <xf numFmtId="4" fontId="43" fillId="2" borderId="4" xfId="0" applyNumberFormat="1" applyFont="1" applyFill="1" applyBorder="1" applyAlignment="1">
      <alignment horizontal="right" vertical="center" wrapText="1"/>
    </xf>
    <xf numFmtId="4" fontId="43" fillId="2" borderId="3" xfId="0" applyNumberFormat="1" applyFont="1" applyFill="1" applyBorder="1" applyAlignment="1">
      <alignment horizontal="right" vertical="center" wrapText="1"/>
    </xf>
    <xf numFmtId="14" fontId="43" fillId="2" borderId="2" xfId="330" applyNumberFormat="1" applyFont="1" applyFill="1" applyBorder="1" applyAlignment="1">
      <alignment horizontal="center" vertical="center" wrapText="1"/>
    </xf>
    <xf numFmtId="4" fontId="90" fillId="2" borderId="2" xfId="0" applyNumberFormat="1" applyFont="1" applyFill="1" applyBorder="1" applyAlignment="1">
      <alignment horizontal="right" vertical="center" wrapText="1"/>
    </xf>
    <xf numFmtId="164" fontId="44" fillId="2" borderId="2" xfId="333" applyFont="1" applyFill="1" applyBorder="1"/>
    <xf numFmtId="4" fontId="44" fillId="2" borderId="0" xfId="0" applyNumberFormat="1" applyFont="1" applyFill="1"/>
    <xf numFmtId="4" fontId="90" fillId="2" borderId="0" xfId="0" applyNumberFormat="1" applyFont="1" applyFill="1" applyAlignment="1">
      <alignment horizontal="center" vertical="center"/>
    </xf>
    <xf numFmtId="0" fontId="89" fillId="2" borderId="0" xfId="0" applyFont="1" applyFill="1" applyAlignment="1">
      <alignment horizontal="center" vertical="center"/>
    </xf>
    <xf numFmtId="164" fontId="91" fillId="2" borderId="0" xfId="333" applyFont="1" applyFill="1" applyBorder="1"/>
    <xf numFmtId="164" fontId="91" fillId="2" borderId="0" xfId="333" applyFont="1" applyFill="1"/>
    <xf numFmtId="164" fontId="91" fillId="2" borderId="0" xfId="333" applyFont="1" applyFill="1" applyAlignment="1">
      <alignment vertical="center"/>
    </xf>
    <xf numFmtId="0" fontId="30" fillId="0" borderId="3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4" fontId="32" fillId="0" borderId="34" xfId="0" applyNumberFormat="1" applyFont="1" applyBorder="1" applyAlignment="1">
      <alignment horizontal="right" vertical="center" wrapText="1"/>
    </xf>
    <xf numFmtId="0" fontId="30" fillId="0" borderId="15" xfId="0" applyFont="1" applyBorder="1" applyAlignment="1">
      <alignment horizontal="center" vertical="center" wrapText="1"/>
    </xf>
    <xf numFmtId="164" fontId="55" fillId="2" borderId="0" xfId="541" applyFont="1" applyFill="1" applyBorder="1"/>
    <xf numFmtId="3" fontId="67" fillId="0" borderId="4" xfId="0" applyNumberFormat="1" applyFont="1" applyBorder="1" applyAlignment="1">
      <alignment horizontal="center" vertical="center" wrapText="1"/>
    </xf>
    <xf numFmtId="4" fontId="67" fillId="0" borderId="4" xfId="0" applyNumberFormat="1" applyFont="1" applyBorder="1" applyAlignment="1">
      <alignment horizontal="right" vertical="center" wrapText="1"/>
    </xf>
    <xf numFmtId="4" fontId="70" fillId="0" borderId="4" xfId="0" applyNumberFormat="1" applyFont="1" applyBorder="1" applyAlignment="1">
      <alignment horizontal="right" vertical="center" wrapText="1"/>
    </xf>
    <xf numFmtId="3" fontId="67" fillId="0" borderId="2" xfId="0" applyNumberFormat="1" applyFont="1" applyBorder="1" applyAlignment="1">
      <alignment horizontal="center" vertical="center" wrapText="1"/>
    </xf>
    <xf numFmtId="4" fontId="70" fillId="0" borderId="2" xfId="0" applyNumberFormat="1" applyFont="1" applyBorder="1" applyAlignment="1">
      <alignment horizontal="right" vertical="center" wrapText="1"/>
    </xf>
    <xf numFmtId="4" fontId="29" fillId="2" borderId="2" xfId="0" applyNumberFormat="1" applyFont="1" applyFill="1" applyBorder="1"/>
    <xf numFmtId="3" fontId="29" fillId="14" borderId="41" xfId="0" applyNumberFormat="1" applyFont="1" applyFill="1" applyBorder="1" applyAlignment="1">
      <alignment horizontal="center" vertical="center" wrapText="1"/>
    </xf>
    <xf numFmtId="4" fontId="31" fillId="2" borderId="4" xfId="0" applyNumberFormat="1" applyFont="1" applyFill="1" applyBorder="1" applyAlignment="1">
      <alignment horizontal="center" vertical="center" wrapText="1"/>
    </xf>
    <xf numFmtId="164" fontId="31" fillId="14" borderId="41" xfId="145" applyNumberFormat="1" applyFont="1" applyFill="1" applyBorder="1" applyAlignment="1">
      <alignment horizontal="center" vertical="center" wrapText="1" readingOrder="1"/>
    </xf>
    <xf numFmtId="4" fontId="29" fillId="16" borderId="2" xfId="432" applyNumberFormat="1" applyFont="1" applyFill="1" applyBorder="1" applyAlignment="1">
      <alignment vertical="center"/>
    </xf>
    <xf numFmtId="43" fontId="32" fillId="0" borderId="14" xfId="145" applyNumberFormat="1" applyFont="1" applyFill="1" applyBorder="1" applyAlignment="1">
      <alignment horizontal="center" vertical="center" wrapText="1" readingOrder="1"/>
    </xf>
    <xf numFmtId="43" fontId="30" fillId="0" borderId="7" xfId="0" applyNumberFormat="1" applyFont="1" applyBorder="1" applyAlignment="1">
      <alignment horizontal="center" vertical="center" wrapText="1"/>
    </xf>
    <xf numFmtId="43" fontId="32" fillId="0" borderId="7" xfId="145" applyNumberFormat="1" applyFont="1" applyFill="1" applyBorder="1" applyAlignment="1">
      <alignment horizontal="center" vertical="center" wrapText="1" readingOrder="1"/>
    </xf>
    <xf numFmtId="43" fontId="30" fillId="0" borderId="7" xfId="145" applyNumberFormat="1" applyFont="1" applyFill="1" applyBorder="1" applyAlignment="1">
      <alignment horizontal="center" vertical="center" wrapText="1" readingOrder="1"/>
    </xf>
    <xf numFmtId="185" fontId="45" fillId="5" borderId="0" xfId="0" applyNumberFormat="1" applyFont="1" applyFill="1"/>
    <xf numFmtId="7" fontId="45" fillId="5" borderId="0" xfId="0" applyNumberFormat="1" applyFont="1" applyFill="1"/>
    <xf numFmtId="4" fontId="32" fillId="2" borderId="15" xfId="0" applyNumberFormat="1" applyFont="1" applyFill="1" applyBorder="1" applyAlignment="1">
      <alignment horizontal="right" vertical="center" wrapText="1"/>
    </xf>
    <xf numFmtId="4" fontId="32" fillId="0" borderId="3" xfId="0" applyNumberFormat="1" applyFont="1" applyBorder="1" applyAlignment="1">
      <alignment horizontal="right" vertical="center" wrapText="1"/>
    </xf>
    <xf numFmtId="0" fontId="30" fillId="0" borderId="41" xfId="0" applyFont="1" applyBorder="1" applyAlignment="1">
      <alignment horizontal="center" vertical="center" wrapText="1"/>
    </xf>
    <xf numFmtId="0" fontId="29" fillId="2" borderId="55" xfId="0" applyFont="1" applyFill="1" applyBorder="1" applyAlignment="1">
      <alignment horizontal="center" vertical="center" wrapText="1"/>
    </xf>
    <xf numFmtId="49" fontId="29" fillId="2" borderId="3" xfId="0" applyNumberFormat="1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49" fontId="29" fillId="2" borderId="3" xfId="0" applyNumberFormat="1" applyFont="1" applyFill="1" applyBorder="1" applyAlignment="1">
      <alignment horizontal="center" vertical="center"/>
    </xf>
    <xf numFmtId="179" fontId="29" fillId="2" borderId="3" xfId="0" applyNumberFormat="1" applyFont="1" applyFill="1" applyBorder="1" applyAlignment="1">
      <alignment horizontal="justify" vertical="center" wrapText="1"/>
    </xf>
    <xf numFmtId="0" fontId="29" fillId="0" borderId="3" xfId="0" applyFont="1" applyBorder="1" applyAlignment="1">
      <alignment horizontal="center" vertical="center" wrapText="1"/>
    </xf>
    <xf numFmtId="4" fontId="29" fillId="0" borderId="3" xfId="0" applyNumberFormat="1" applyFont="1" applyBorder="1" applyAlignment="1">
      <alignment horizontal="right" vertical="center" wrapText="1"/>
    </xf>
    <xf numFmtId="49" fontId="30" fillId="2" borderId="15" xfId="0" applyNumberFormat="1" applyFont="1" applyFill="1" applyBorder="1" applyAlignment="1">
      <alignment horizontal="center" vertical="center" wrapText="1"/>
    </xf>
    <xf numFmtId="49" fontId="30" fillId="2" borderId="15" xfId="0" applyNumberFormat="1" applyFont="1" applyFill="1" applyBorder="1" applyAlignment="1">
      <alignment horizontal="center" vertical="center"/>
    </xf>
    <xf numFmtId="0" fontId="32" fillId="0" borderId="2" xfId="0" applyFont="1" applyBorder="1" applyAlignment="1">
      <alignment horizontal="justify" vertical="center" wrapText="1"/>
    </xf>
    <xf numFmtId="0" fontId="32" fillId="0" borderId="3" xfId="0" applyFont="1" applyBorder="1" applyAlignment="1">
      <alignment horizontal="justify" vertical="center" wrapText="1"/>
    </xf>
    <xf numFmtId="4" fontId="29" fillId="2" borderId="65" xfId="0" applyNumberFormat="1" applyFont="1" applyFill="1" applyBorder="1" applyAlignment="1">
      <alignment horizontal="center" vertical="center" wrapText="1"/>
    </xf>
    <xf numFmtId="14" fontId="44" fillId="2" borderId="3" xfId="333" applyNumberFormat="1" applyFont="1" applyFill="1" applyBorder="1" applyAlignment="1">
      <alignment horizontal="center" vertical="center" wrapText="1"/>
    </xf>
    <xf numFmtId="164" fontId="29" fillId="2" borderId="4" xfId="333" applyFont="1" applyFill="1" applyBorder="1" applyAlignment="1">
      <alignment horizontal="center" vertical="center" wrapText="1"/>
    </xf>
    <xf numFmtId="4" fontId="29" fillId="2" borderId="4" xfId="0" applyNumberFormat="1" applyFont="1" applyFill="1" applyBorder="1" applyAlignment="1">
      <alignment horizontal="center" vertical="center" wrapText="1"/>
    </xf>
    <xf numFmtId="3" fontId="29" fillId="2" borderId="4" xfId="0" applyNumberFormat="1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 wrapText="1"/>
    </xf>
    <xf numFmtId="49" fontId="29" fillId="2" borderId="2" xfId="33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vertical="center"/>
    </xf>
    <xf numFmtId="4" fontId="43" fillId="17" borderId="9" xfId="0" applyNumberFormat="1" applyFont="1" applyFill="1" applyBorder="1" applyAlignment="1">
      <alignment horizontal="right" vertical="center" wrapText="1"/>
    </xf>
    <xf numFmtId="4" fontId="29" fillId="2" borderId="5" xfId="0" applyNumberFormat="1" applyFont="1" applyFill="1" applyBorder="1" applyAlignment="1">
      <alignment horizontal="right" vertical="center" wrapText="1"/>
    </xf>
    <xf numFmtId="4" fontId="29" fillId="2" borderId="51" xfId="0" applyNumberFormat="1" applyFont="1" applyFill="1" applyBorder="1" applyAlignment="1">
      <alignment horizontal="right" vertical="center" wrapText="1"/>
    </xf>
    <xf numFmtId="4" fontId="31" fillId="0" borderId="45" xfId="0" applyNumberFormat="1" applyFont="1" applyBorder="1" applyAlignment="1">
      <alignment horizontal="right" vertical="center" wrapText="1"/>
    </xf>
    <xf numFmtId="4" fontId="30" fillId="0" borderId="13" xfId="0" applyNumberFormat="1" applyFont="1" applyBorder="1" applyAlignment="1">
      <alignment horizontal="right" vertical="center" wrapText="1"/>
    </xf>
    <xf numFmtId="4" fontId="30" fillId="2" borderId="13" xfId="0" applyNumberFormat="1" applyFont="1" applyFill="1" applyBorder="1" applyAlignment="1">
      <alignment horizontal="right" vertical="center" wrapText="1"/>
    </xf>
    <xf numFmtId="4" fontId="30" fillId="2" borderId="9" xfId="0" applyNumberFormat="1" applyFont="1" applyFill="1" applyBorder="1" applyAlignment="1">
      <alignment horizontal="right" vertical="center" wrapText="1"/>
    </xf>
    <xf numFmtId="4" fontId="29" fillId="0" borderId="45" xfId="0" applyNumberFormat="1" applyFont="1" applyBorder="1" applyAlignment="1">
      <alignment horizontal="right" vertical="center" wrapText="1"/>
    </xf>
    <xf numFmtId="4" fontId="30" fillId="0" borderId="9" xfId="0" applyNumberFormat="1" applyFont="1" applyBorder="1" applyAlignment="1">
      <alignment horizontal="right" vertical="center" wrapText="1"/>
    </xf>
    <xf numFmtId="4" fontId="32" fillId="2" borderId="13" xfId="0" applyNumberFormat="1" applyFont="1" applyFill="1" applyBorder="1" applyAlignment="1">
      <alignment horizontal="right" vertical="center" wrapText="1"/>
    </xf>
    <xf numFmtId="4" fontId="32" fillId="2" borderId="5" xfId="0" applyNumberFormat="1" applyFont="1" applyFill="1" applyBorder="1" applyAlignment="1">
      <alignment horizontal="right" vertical="center" wrapText="1"/>
    </xf>
    <xf numFmtId="4" fontId="62" fillId="2" borderId="3" xfId="0" applyNumberFormat="1" applyFont="1" applyFill="1" applyBorder="1" applyAlignment="1">
      <alignment horizontal="right" vertical="center" wrapText="1"/>
    </xf>
    <xf numFmtId="3" fontId="29" fillId="2" borderId="3" xfId="0" applyNumberFormat="1" applyFont="1" applyFill="1" applyBorder="1" applyAlignment="1">
      <alignment horizontal="center" vertical="center" wrapText="1"/>
    </xf>
    <xf numFmtId="9" fontId="29" fillId="2" borderId="4" xfId="540" applyFont="1" applyFill="1" applyBorder="1" applyAlignment="1">
      <alignment horizontal="right" vertical="center" wrapText="1"/>
    </xf>
    <xf numFmtId="4" fontId="62" fillId="2" borderId="4" xfId="0" applyNumberFormat="1" applyFont="1" applyFill="1" applyBorder="1" applyAlignment="1">
      <alignment horizontal="center" vertical="center" wrapText="1"/>
    </xf>
    <xf numFmtId="14" fontId="44" fillId="2" borderId="4" xfId="330" applyNumberFormat="1" applyFont="1" applyFill="1" applyBorder="1" applyAlignment="1">
      <alignment horizontal="center" vertical="center" wrapText="1"/>
    </xf>
    <xf numFmtId="164" fontId="30" fillId="2" borderId="4" xfId="333" applyFont="1" applyFill="1" applyBorder="1" applyAlignment="1">
      <alignment vertical="center" wrapText="1"/>
    </xf>
    <xf numFmtId="9" fontId="30" fillId="2" borderId="4" xfId="330" applyFont="1" applyFill="1" applyBorder="1" applyAlignment="1">
      <alignment horizontal="center" vertical="center" wrapText="1"/>
    </xf>
    <xf numFmtId="9" fontId="30" fillId="2" borderId="4" xfId="33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vertical="center" wrapText="1"/>
    </xf>
    <xf numFmtId="9" fontId="29" fillId="2" borderId="2" xfId="540" applyFont="1" applyFill="1" applyBorder="1"/>
    <xf numFmtId="4" fontId="43" fillId="2" borderId="2" xfId="0" applyNumberFormat="1" applyFont="1" applyFill="1" applyBorder="1"/>
    <xf numFmtId="0" fontId="29" fillId="2" borderId="2" xfId="0" applyFont="1" applyFill="1" applyBorder="1" applyAlignment="1">
      <alignment vertical="center" wrapText="1"/>
    </xf>
    <xf numFmtId="4" fontId="29" fillId="2" borderId="9" xfId="0" applyNumberFormat="1" applyFont="1" applyFill="1" applyBorder="1" applyAlignment="1">
      <alignment horizontal="right" vertical="center" wrapText="1"/>
    </xf>
    <xf numFmtId="4" fontId="29" fillId="2" borderId="45" xfId="0" applyNumberFormat="1" applyFont="1" applyFill="1" applyBorder="1" applyAlignment="1">
      <alignment horizontal="right" vertical="center" wrapText="1"/>
    </xf>
    <xf numFmtId="4" fontId="30" fillId="2" borderId="12" xfId="0" applyNumberFormat="1" applyFont="1" applyFill="1" applyBorder="1" applyAlignment="1">
      <alignment horizontal="right" vertical="center" wrapText="1"/>
    </xf>
    <xf numFmtId="4" fontId="30" fillId="2" borderId="5" xfId="0" applyNumberFormat="1" applyFont="1" applyFill="1" applyBorder="1" applyAlignment="1">
      <alignment horizontal="right" vertical="center" wrapText="1"/>
    </xf>
    <xf numFmtId="9" fontId="29" fillId="2" borderId="11" xfId="540" applyFont="1" applyFill="1" applyBorder="1" applyAlignment="1">
      <alignment horizontal="right" vertical="center" wrapText="1"/>
    </xf>
    <xf numFmtId="4" fontId="29" fillId="2" borderId="3" xfId="0" applyNumberFormat="1" applyFont="1" applyFill="1" applyBorder="1" applyAlignment="1">
      <alignment horizontal="right" vertical="center"/>
    </xf>
    <xf numFmtId="4" fontId="62" fillId="2" borderId="3" xfId="0" applyNumberFormat="1" applyFont="1" applyFill="1" applyBorder="1" applyAlignment="1">
      <alignment horizontal="center" vertical="center" wrapText="1"/>
    </xf>
    <xf numFmtId="14" fontId="43" fillId="2" borderId="3" xfId="333" applyNumberFormat="1" applyFont="1" applyFill="1" applyBorder="1" applyAlignment="1">
      <alignment horizontal="center" vertical="center" wrapText="1"/>
    </xf>
    <xf numFmtId="164" fontId="29" fillId="2" borderId="3" xfId="333" applyFont="1" applyFill="1" applyBorder="1" applyAlignment="1">
      <alignment horizontal="center" vertical="center" wrapText="1"/>
    </xf>
    <xf numFmtId="9" fontId="29" fillId="2" borderId="14" xfId="540" applyFont="1" applyFill="1" applyBorder="1" applyAlignment="1">
      <alignment horizontal="right" vertical="center" wrapText="1"/>
    </xf>
    <xf numFmtId="4" fontId="62" fillId="2" borderId="4" xfId="0" applyNumberFormat="1" applyFont="1" applyFill="1" applyBorder="1" applyAlignment="1">
      <alignment horizontal="right" vertical="center" wrapText="1"/>
    </xf>
    <xf numFmtId="164" fontId="29" fillId="2" borderId="4" xfId="333" applyFont="1" applyFill="1" applyBorder="1" applyAlignment="1">
      <alignment vertical="center" wrapText="1"/>
    </xf>
    <xf numFmtId="9" fontId="29" fillId="2" borderId="4" xfId="330" applyFont="1" applyFill="1" applyBorder="1" applyAlignment="1">
      <alignment horizontal="center" vertical="center" wrapText="1"/>
    </xf>
    <xf numFmtId="9" fontId="29" fillId="2" borderId="4" xfId="330" applyFont="1" applyFill="1" applyBorder="1" applyAlignment="1">
      <alignment horizontal="left" vertical="center" wrapText="1"/>
    </xf>
    <xf numFmtId="9" fontId="64" fillId="2" borderId="2" xfId="540" applyFont="1" applyFill="1" applyBorder="1" applyAlignment="1">
      <alignment horizontal="right" vertical="center" wrapText="1"/>
    </xf>
    <xf numFmtId="0" fontId="44" fillId="2" borderId="2" xfId="0" applyFont="1" applyFill="1" applyBorder="1" applyAlignment="1">
      <alignment vertical="center" wrapText="1"/>
    </xf>
    <xf numFmtId="0" fontId="43" fillId="2" borderId="2" xfId="0" applyFont="1" applyFill="1" applyBorder="1" applyAlignment="1">
      <alignment vertical="center" wrapText="1"/>
    </xf>
    <xf numFmtId="0" fontId="68" fillId="2" borderId="66" xfId="0" applyFont="1" applyFill="1" applyBorder="1" applyAlignment="1">
      <alignment horizontal="center" vertical="center" wrapText="1"/>
    </xf>
    <xf numFmtId="49" fontId="68" fillId="2" borderId="66" xfId="0" applyNumberFormat="1" applyFont="1" applyFill="1" applyBorder="1" applyAlignment="1">
      <alignment horizontal="center" vertical="center" wrapText="1"/>
    </xf>
    <xf numFmtId="0" fontId="68" fillId="2" borderId="66" xfId="0" applyFont="1" applyFill="1" applyBorder="1" applyAlignment="1">
      <alignment horizontal="left" vertical="center"/>
    </xf>
    <xf numFmtId="4" fontId="68" fillId="2" borderId="66" xfId="0" applyNumberFormat="1" applyFont="1" applyFill="1" applyBorder="1" applyAlignment="1">
      <alignment horizontal="right" vertical="center" wrapText="1"/>
    </xf>
    <xf numFmtId="4" fontId="68" fillId="0" borderId="66" xfId="0" applyNumberFormat="1" applyFont="1" applyBorder="1" applyAlignment="1">
      <alignment horizontal="right" vertical="center" wrapText="1"/>
    </xf>
    <xf numFmtId="0" fontId="68" fillId="2" borderId="39" xfId="0" applyFont="1" applyFill="1" applyBorder="1" applyAlignment="1">
      <alignment horizontal="center" vertical="center" wrapText="1"/>
    </xf>
    <xf numFmtId="49" fontId="68" fillId="2" borderId="41" xfId="0" applyNumberFormat="1" applyFont="1" applyFill="1" applyBorder="1" applyAlignment="1">
      <alignment horizontal="center" vertical="center" wrapText="1"/>
    </xf>
    <xf numFmtId="0" fontId="68" fillId="2" borderId="41" xfId="0" applyFont="1" applyFill="1" applyBorder="1" applyAlignment="1">
      <alignment horizontal="center" vertical="center" wrapText="1"/>
    </xf>
    <xf numFmtId="0" fontId="68" fillId="2" borderId="41" xfId="0" applyFont="1" applyFill="1" applyBorder="1" applyAlignment="1">
      <alignment horizontal="left" vertical="center"/>
    </xf>
    <xf numFmtId="4" fontId="68" fillId="2" borderId="41" xfId="0" applyNumberFormat="1" applyFont="1" applyFill="1" applyBorder="1" applyAlignment="1">
      <alignment horizontal="right" vertical="center" wrapText="1"/>
    </xf>
    <xf numFmtId="4" fontId="68" fillId="2" borderId="40" xfId="0" applyNumberFormat="1" applyFont="1" applyFill="1" applyBorder="1" applyAlignment="1">
      <alignment horizontal="right" vertical="center" wrapText="1"/>
    </xf>
    <xf numFmtId="0" fontId="68" fillId="2" borderId="3" xfId="0" applyFont="1" applyFill="1" applyBorder="1" applyAlignment="1">
      <alignment horizontal="center" vertical="center"/>
    </xf>
    <xf numFmtId="0" fontId="68" fillId="2" borderId="3" xfId="0" applyFont="1" applyFill="1" applyBorder="1" applyAlignment="1">
      <alignment horizontal="center" vertical="center" wrapText="1"/>
    </xf>
    <xf numFmtId="3" fontId="68" fillId="2" borderId="3" xfId="0" applyNumberFormat="1" applyFont="1" applyFill="1" applyBorder="1" applyAlignment="1">
      <alignment horizontal="center" vertical="center" wrapText="1"/>
    </xf>
    <xf numFmtId="49" fontId="68" fillId="2" borderId="3" xfId="0" applyNumberFormat="1" applyFont="1" applyFill="1" applyBorder="1" applyAlignment="1">
      <alignment horizontal="center" vertical="center" wrapText="1"/>
    </xf>
    <xf numFmtId="0" fontId="68" fillId="2" borderId="3" xfId="0" applyFont="1" applyFill="1" applyBorder="1" applyAlignment="1">
      <alignment horizontal="left" vertical="center"/>
    </xf>
    <xf numFmtId="4" fontId="68" fillId="2" borderId="3" xfId="0" applyNumberFormat="1" applyFont="1" applyFill="1" applyBorder="1" applyAlignment="1">
      <alignment horizontal="right" vertical="center" wrapText="1"/>
    </xf>
    <xf numFmtId="4" fontId="68" fillId="0" borderId="3" xfId="0" applyNumberFormat="1" applyFont="1" applyBorder="1" applyAlignment="1">
      <alignment horizontal="right" vertical="center" wrapText="1"/>
    </xf>
    <xf numFmtId="0" fontId="67" fillId="2" borderId="4" xfId="353" applyFont="1" applyFill="1" applyBorder="1" applyAlignment="1">
      <alignment horizontal="left" vertical="center" wrapText="1"/>
    </xf>
    <xf numFmtId="3" fontId="68" fillId="2" borderId="41" xfId="0" applyNumberFormat="1" applyFont="1" applyFill="1" applyBorder="1" applyAlignment="1">
      <alignment horizontal="center" vertical="center" wrapText="1"/>
    </xf>
    <xf numFmtId="4" fontId="29" fillId="14" borderId="45" xfId="0" applyNumberFormat="1" applyFont="1" applyFill="1" applyBorder="1" applyAlignment="1">
      <alignment horizontal="center" vertical="center" wrapText="1"/>
    </xf>
    <xf numFmtId="0" fontId="54" fillId="2" borderId="39" xfId="0" applyFont="1" applyFill="1" applyBorder="1" applyAlignment="1">
      <alignment horizontal="center" vertical="center"/>
    </xf>
    <xf numFmtId="49" fontId="54" fillId="2" borderId="41" xfId="0" applyNumberFormat="1" applyFont="1" applyFill="1" applyBorder="1" applyAlignment="1">
      <alignment horizontal="center" vertical="center" wrapText="1"/>
    </xf>
    <xf numFmtId="0" fontId="54" fillId="2" borderId="41" xfId="0" applyFont="1" applyFill="1" applyBorder="1" applyAlignment="1">
      <alignment horizontal="center" vertical="center"/>
    </xf>
    <xf numFmtId="49" fontId="54" fillId="2" borderId="41" xfId="0" applyNumberFormat="1" applyFont="1" applyFill="1" applyBorder="1" applyAlignment="1">
      <alignment horizontal="center" vertical="center"/>
    </xf>
    <xf numFmtId="0" fontId="54" fillId="2" borderId="41" xfId="0" applyFont="1" applyFill="1" applyBorder="1" applyAlignment="1">
      <alignment horizontal="left" vertical="center"/>
    </xf>
    <xf numFmtId="3" fontId="54" fillId="2" borderId="41" xfId="0" applyNumberFormat="1" applyFont="1" applyFill="1" applyBorder="1" applyAlignment="1">
      <alignment horizontal="center" vertical="center" wrapText="1"/>
    </xf>
    <xf numFmtId="4" fontId="54" fillId="2" borderId="41" xfId="0" applyNumberFormat="1" applyFont="1" applyFill="1" applyBorder="1" applyAlignment="1">
      <alignment horizontal="right" vertical="center" wrapText="1"/>
    </xf>
    <xf numFmtId="4" fontId="54" fillId="2" borderId="40" xfId="0" applyNumberFormat="1" applyFont="1" applyFill="1" applyBorder="1" applyAlignment="1">
      <alignment horizontal="right" vertical="center" wrapText="1"/>
    </xf>
    <xf numFmtId="1" fontId="54" fillId="2" borderId="39" xfId="0" applyNumberFormat="1" applyFont="1" applyFill="1" applyBorder="1" applyAlignment="1">
      <alignment horizontal="center" vertical="center" wrapText="1"/>
    </xf>
    <xf numFmtId="1" fontId="54" fillId="2" borderId="41" xfId="0" applyNumberFormat="1" applyFont="1" applyFill="1" applyBorder="1" applyAlignment="1">
      <alignment horizontal="center" vertical="center" wrapText="1"/>
    </xf>
    <xf numFmtId="0" fontId="54" fillId="2" borderId="41" xfId="0" applyFont="1" applyFill="1" applyBorder="1" applyAlignment="1">
      <alignment horizontal="left" vertical="center" wrapText="1"/>
    </xf>
    <xf numFmtId="49" fontId="45" fillId="2" borderId="2" xfId="430" applyNumberFormat="1" applyFont="1" applyFill="1" applyBorder="1" applyAlignment="1">
      <alignment horizontal="justify" vertical="center" wrapText="1"/>
    </xf>
    <xf numFmtId="49" fontId="45" fillId="0" borderId="2" xfId="430" applyNumberFormat="1" applyFont="1" applyBorder="1" applyAlignment="1">
      <alignment horizontal="justify" vertical="center" wrapText="1"/>
    </xf>
    <xf numFmtId="4" fontId="45" fillId="0" borderId="3" xfId="0" applyNumberFormat="1" applyFont="1" applyBorder="1" applyAlignment="1">
      <alignment horizontal="right" vertical="center" wrapText="1"/>
    </xf>
    <xf numFmtId="4" fontId="45" fillId="0" borderId="15" xfId="0" applyNumberFormat="1" applyFont="1" applyBorder="1" applyAlignment="1">
      <alignment horizontal="right" vertical="center" wrapText="1"/>
    </xf>
    <xf numFmtId="164" fontId="30" fillId="2" borderId="4" xfId="0" applyNumberFormat="1" applyFont="1" applyFill="1" applyBorder="1" applyAlignment="1">
      <alignment horizontal="right" vertical="center" wrapText="1"/>
    </xf>
    <xf numFmtId="164" fontId="30" fillId="2" borderId="2" xfId="0" applyNumberFormat="1" applyFont="1" applyFill="1" applyBorder="1" applyAlignment="1">
      <alignment horizontal="right" vertical="center" wrapText="1"/>
    </xf>
    <xf numFmtId="0" fontId="31" fillId="0" borderId="41" xfId="0" applyFont="1" applyBorder="1" applyAlignment="1">
      <alignment horizontal="justify" vertical="center" wrapText="1"/>
    </xf>
    <xf numFmtId="0" fontId="32" fillId="0" borderId="15" xfId="0" applyFont="1" applyBorder="1" applyAlignment="1">
      <alignment horizontal="justify" vertical="center" wrapText="1"/>
    </xf>
    <xf numFmtId="0" fontId="29" fillId="0" borderId="41" xfId="0" applyFont="1" applyBorder="1" applyAlignment="1">
      <alignment horizontal="justify" vertical="center" wrapText="1"/>
    </xf>
    <xf numFmtId="0" fontId="30" fillId="0" borderId="4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justify" vertical="center" wrapText="1"/>
    </xf>
    <xf numFmtId="0" fontId="30" fillId="0" borderId="3" xfId="0" applyFont="1" applyBorder="1" applyAlignment="1">
      <alignment horizontal="justify" vertical="center" wrapText="1"/>
    </xf>
    <xf numFmtId="0" fontId="31" fillId="0" borderId="31" xfId="0" applyFont="1" applyBorder="1" applyAlignment="1">
      <alignment horizontal="justify" vertical="center" wrapText="1"/>
    </xf>
    <xf numFmtId="0" fontId="32" fillId="0" borderId="31" xfId="0" applyFont="1" applyBorder="1" applyAlignment="1">
      <alignment horizontal="justify" vertical="center" wrapText="1"/>
    </xf>
    <xf numFmtId="0" fontId="32" fillId="0" borderId="34" xfId="0" applyFont="1" applyBorder="1" applyAlignment="1">
      <alignment horizontal="justify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justify" vertical="center" wrapText="1"/>
    </xf>
    <xf numFmtId="43" fontId="51" fillId="2" borderId="0" xfId="0" applyNumberFormat="1" applyFont="1" applyFill="1"/>
    <xf numFmtId="0" fontId="27" fillId="2" borderId="0" xfId="0" applyFont="1" applyFill="1" applyAlignment="1">
      <alignment horizontal="center" vertical="center" wrapText="1" readingOrder="1"/>
    </xf>
    <xf numFmtId="0" fontId="27" fillId="2" borderId="1" xfId="0" applyFont="1" applyFill="1" applyBorder="1" applyAlignment="1">
      <alignment horizontal="center" vertical="center" wrapText="1" readingOrder="1"/>
    </xf>
    <xf numFmtId="0" fontId="33" fillId="10" borderId="5" xfId="0" applyFont="1" applyFill="1" applyBorder="1" applyAlignment="1">
      <alignment horizontal="center" vertical="center" wrapText="1" readingOrder="1"/>
    </xf>
    <xf numFmtId="0" fontId="33" fillId="10" borderId="6" xfId="0" applyFont="1" applyFill="1" applyBorder="1" applyAlignment="1">
      <alignment horizontal="center" vertical="center" wrapText="1" readingOrder="1"/>
    </xf>
    <xf numFmtId="0" fontId="33" fillId="10" borderId="7" xfId="0" applyFont="1" applyFill="1" applyBorder="1" applyAlignment="1">
      <alignment horizontal="center" vertical="center" wrapText="1" readingOrder="1"/>
    </xf>
    <xf numFmtId="0" fontId="12" fillId="3" borderId="0" xfId="0" applyFont="1" applyFill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3" fontId="13" fillId="3" borderId="3" xfId="0" applyNumberFormat="1" applyFont="1" applyFill="1" applyBorder="1" applyAlignment="1">
      <alignment horizontal="center" vertical="center" wrapText="1"/>
    </xf>
    <xf numFmtId="3" fontId="13" fillId="3" borderId="15" xfId="0" applyNumberFormat="1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5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3" fontId="3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justify" wrapText="1"/>
    </xf>
    <xf numFmtId="0" fontId="2" fillId="2" borderId="0" xfId="0" applyFont="1" applyFill="1" applyAlignment="1">
      <alignment horizontal="justify" wrapText="1"/>
    </xf>
    <xf numFmtId="0" fontId="2" fillId="2" borderId="8" xfId="0" applyFont="1" applyFill="1" applyBorder="1" applyAlignment="1">
      <alignment horizontal="justify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3" fontId="3" fillId="2" borderId="5" xfId="0" applyNumberFormat="1" applyFont="1" applyFill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19" fillId="8" borderId="23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3" fontId="30" fillId="2" borderId="5" xfId="0" applyNumberFormat="1" applyFont="1" applyFill="1" applyBorder="1" applyAlignment="1">
      <alignment horizontal="left" vertical="center" wrapText="1"/>
    </xf>
    <xf numFmtId="3" fontId="30" fillId="2" borderId="6" xfId="0" applyNumberFormat="1" applyFont="1" applyFill="1" applyBorder="1" applyAlignment="1">
      <alignment horizontal="left" vertical="center" wrapText="1"/>
    </xf>
    <xf numFmtId="3" fontId="30" fillId="2" borderId="7" xfId="0" applyNumberFormat="1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center" vertical="center"/>
    </xf>
    <xf numFmtId="3" fontId="30" fillId="2" borderId="2" xfId="0" applyNumberFormat="1" applyFont="1" applyFill="1" applyBorder="1" applyAlignment="1">
      <alignment horizontal="center" wrapText="1"/>
    </xf>
    <xf numFmtId="3" fontId="30" fillId="2" borderId="2" xfId="0" applyNumberFormat="1" applyFont="1" applyFill="1" applyBorder="1" applyAlignment="1">
      <alignment horizontal="left" vertical="center" wrapText="1"/>
    </xf>
    <xf numFmtId="0" fontId="41" fillId="2" borderId="2" xfId="0" applyFont="1" applyFill="1" applyBorder="1" applyAlignment="1">
      <alignment horizontal="center" vertical="center"/>
    </xf>
    <xf numFmtId="3" fontId="41" fillId="2" borderId="2" xfId="0" applyNumberFormat="1" applyFont="1" applyFill="1" applyBorder="1" applyAlignment="1">
      <alignment horizontal="center" vertical="center" wrapText="1"/>
    </xf>
    <xf numFmtId="3" fontId="41" fillId="2" borderId="3" xfId="0" applyNumberFormat="1" applyFont="1" applyFill="1" applyBorder="1" applyAlignment="1">
      <alignment horizontal="center" vertical="center" wrapText="1"/>
    </xf>
    <xf numFmtId="0" fontId="29" fillId="2" borderId="2" xfId="324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justify" vertical="center" wrapText="1"/>
    </xf>
    <xf numFmtId="0" fontId="29" fillId="2" borderId="8" xfId="0" applyFont="1" applyFill="1" applyBorder="1" applyAlignment="1">
      <alignment horizontal="justify" vertical="center" wrapText="1"/>
    </xf>
    <xf numFmtId="0" fontId="30" fillId="2" borderId="9" xfId="324" applyFont="1" applyFill="1" applyBorder="1" applyAlignment="1">
      <alignment horizontal="left" vertical="center" wrapText="1"/>
    </xf>
    <xf numFmtId="0" fontId="30" fillId="2" borderId="10" xfId="324" applyFont="1" applyFill="1" applyBorder="1" applyAlignment="1">
      <alignment horizontal="left" vertical="center" wrapText="1"/>
    </xf>
    <xf numFmtId="0" fontId="30" fillId="2" borderId="12" xfId="324" applyFont="1" applyFill="1" applyBorder="1" applyAlignment="1">
      <alignment horizontal="left" vertical="center" wrapText="1"/>
    </xf>
    <xf numFmtId="0" fontId="30" fillId="2" borderId="0" xfId="324" applyFont="1" applyFill="1" applyAlignment="1">
      <alignment horizontal="left" vertical="center" wrapText="1"/>
    </xf>
    <xf numFmtId="0" fontId="29" fillId="2" borderId="12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12" xfId="324" applyFont="1" applyFill="1" applyBorder="1" applyAlignment="1">
      <alignment horizontal="left" vertical="center" wrapText="1"/>
    </xf>
    <xf numFmtId="0" fontId="29" fillId="2" borderId="0" xfId="324" applyFont="1" applyFill="1" applyAlignment="1">
      <alignment horizontal="left" vertical="center" wrapText="1"/>
    </xf>
    <xf numFmtId="1" fontId="29" fillId="2" borderId="0" xfId="333" applyNumberFormat="1" applyFont="1" applyFill="1" applyBorder="1" applyAlignment="1">
      <alignment horizontal="left" vertical="center" wrapText="1"/>
    </xf>
    <xf numFmtId="1" fontId="29" fillId="2" borderId="8" xfId="333" applyNumberFormat="1" applyFont="1" applyFill="1" applyBorder="1" applyAlignment="1">
      <alignment horizontal="left" vertical="center" wrapText="1"/>
    </xf>
    <xf numFmtId="0" fontId="30" fillId="2" borderId="12" xfId="324" applyFont="1" applyFill="1" applyBorder="1" applyAlignment="1">
      <alignment horizontal="left" wrapText="1"/>
    </xf>
    <xf numFmtId="0" fontId="30" fillId="2" borderId="0" xfId="324" applyFont="1" applyFill="1" applyAlignment="1">
      <alignment horizontal="left" wrapText="1"/>
    </xf>
    <xf numFmtId="0" fontId="29" fillId="2" borderId="13" xfId="324" applyFont="1" applyFill="1" applyBorder="1" applyAlignment="1">
      <alignment horizontal="left" vertical="center" wrapText="1"/>
    </xf>
    <xf numFmtId="0" fontId="29" fillId="2" borderId="1" xfId="324" applyFont="1" applyFill="1" applyBorder="1" applyAlignment="1">
      <alignment horizontal="left" vertical="center" wrapText="1"/>
    </xf>
    <xf numFmtId="3" fontId="29" fillId="2" borderId="2" xfId="0" applyNumberFormat="1" applyFont="1" applyFill="1" applyBorder="1" applyAlignment="1">
      <alignment horizontal="center"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vertical="center" wrapText="1"/>
    </xf>
    <xf numFmtId="0" fontId="29" fillId="2" borderId="44" xfId="0" applyFont="1" applyFill="1" applyBorder="1" applyAlignment="1">
      <alignment horizontal="center" vertical="center" wrapText="1"/>
    </xf>
    <xf numFmtId="3" fontId="41" fillId="2" borderId="15" xfId="0" applyNumberFormat="1" applyFont="1" applyFill="1" applyBorder="1" applyAlignment="1">
      <alignment horizontal="center" vertical="center" wrapText="1"/>
    </xf>
    <xf numFmtId="3" fontId="41" fillId="2" borderId="4" xfId="0" applyNumberFormat="1" applyFont="1" applyFill="1" applyBorder="1" applyAlignment="1">
      <alignment horizontal="center" vertical="center" wrapText="1"/>
    </xf>
    <xf numFmtId="0" fontId="30" fillId="2" borderId="46" xfId="0" applyFont="1" applyFill="1" applyBorder="1" applyAlignment="1">
      <alignment horizontal="center" vertical="center" wrapText="1"/>
    </xf>
    <xf numFmtId="0" fontId="30" fillId="2" borderId="47" xfId="0" applyFont="1" applyFill="1" applyBorder="1" applyAlignment="1">
      <alignment horizontal="center" vertical="center" wrapText="1"/>
    </xf>
    <xf numFmtId="0" fontId="30" fillId="2" borderId="48" xfId="0" applyFont="1" applyFill="1" applyBorder="1" applyAlignment="1">
      <alignment horizontal="center" vertical="center" wrapText="1"/>
    </xf>
    <xf numFmtId="3" fontId="30" fillId="2" borderId="49" xfId="0" applyNumberFormat="1" applyFont="1" applyFill="1" applyBorder="1" applyAlignment="1">
      <alignment horizontal="center" vertical="center" wrapText="1"/>
    </xf>
    <xf numFmtId="3" fontId="30" fillId="2" borderId="47" xfId="0" applyNumberFormat="1" applyFont="1" applyFill="1" applyBorder="1" applyAlignment="1">
      <alignment horizontal="center" vertical="center" wrapText="1"/>
    </xf>
    <xf numFmtId="3" fontId="30" fillId="2" borderId="50" xfId="0" applyNumberFormat="1" applyFont="1" applyFill="1" applyBorder="1" applyAlignment="1">
      <alignment horizontal="center" vertical="center" wrapText="1"/>
    </xf>
    <xf numFmtId="49" fontId="29" fillId="2" borderId="5" xfId="0" applyNumberFormat="1" applyFont="1" applyFill="1" applyBorder="1" applyAlignment="1">
      <alignment horizontal="center" vertical="center" wrapText="1"/>
    </xf>
    <xf numFmtId="49" fontId="29" fillId="2" borderId="6" xfId="0" applyNumberFormat="1" applyFont="1" applyFill="1" applyBorder="1" applyAlignment="1">
      <alignment horizontal="center" vertical="center" wrapText="1"/>
    </xf>
    <xf numFmtId="49" fontId="29" fillId="2" borderId="7" xfId="0" applyNumberFormat="1" applyFont="1" applyFill="1" applyBorder="1" applyAlignment="1">
      <alignment horizontal="center" vertical="center" wrapText="1"/>
    </xf>
    <xf numFmtId="0" fontId="29" fillId="2" borderId="51" xfId="0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center" vertical="center" wrapText="1"/>
    </xf>
    <xf numFmtId="0" fontId="29" fillId="2" borderId="53" xfId="0" applyFont="1" applyFill="1" applyBorder="1" applyAlignment="1">
      <alignment horizontal="center" vertical="center" wrapText="1"/>
    </xf>
    <xf numFmtId="4" fontId="41" fillId="2" borderId="3" xfId="0" applyNumberFormat="1" applyFont="1" applyFill="1" applyBorder="1" applyAlignment="1">
      <alignment horizontal="center" vertical="center" wrapText="1"/>
    </xf>
    <xf numFmtId="4" fontId="41" fillId="2" borderId="15" xfId="0" applyNumberFormat="1" applyFont="1" applyFill="1" applyBorder="1" applyAlignment="1">
      <alignment horizontal="center" vertical="center" wrapText="1"/>
    </xf>
    <xf numFmtId="4" fontId="41" fillId="2" borderId="4" xfId="0" applyNumberFormat="1" applyFont="1" applyFill="1" applyBorder="1" applyAlignment="1">
      <alignment horizontal="center" vertical="center" wrapText="1"/>
    </xf>
    <xf numFmtId="3" fontId="71" fillId="2" borderId="3" xfId="0" applyNumberFormat="1" applyFont="1" applyFill="1" applyBorder="1" applyAlignment="1">
      <alignment horizontal="center" vertical="center" wrapText="1"/>
    </xf>
    <xf numFmtId="3" fontId="71" fillId="2" borderId="15" xfId="0" applyNumberFormat="1" applyFont="1" applyFill="1" applyBorder="1" applyAlignment="1">
      <alignment horizontal="center" vertical="center" wrapText="1"/>
    </xf>
    <xf numFmtId="3" fontId="71" fillId="2" borderId="4" xfId="0" applyNumberFormat="1" applyFont="1" applyFill="1" applyBorder="1" applyAlignment="1">
      <alignment horizontal="center" vertical="center" wrapText="1"/>
    </xf>
    <xf numFmtId="3" fontId="89" fillId="2" borderId="3" xfId="0" applyNumberFormat="1" applyFont="1" applyFill="1" applyBorder="1" applyAlignment="1">
      <alignment horizontal="center" vertical="center" wrapText="1"/>
    </xf>
    <xf numFmtId="3" fontId="89" fillId="2" borderId="15" xfId="0" applyNumberFormat="1" applyFont="1" applyFill="1" applyBorder="1" applyAlignment="1">
      <alignment horizontal="center" vertical="center" wrapText="1"/>
    </xf>
    <xf numFmtId="3" fontId="89" fillId="2" borderId="4" xfId="0" applyNumberFormat="1" applyFont="1" applyFill="1" applyBorder="1" applyAlignment="1">
      <alignment horizontal="center" vertical="center" wrapText="1"/>
    </xf>
    <xf numFmtId="3" fontId="87" fillId="2" borderId="3" xfId="0" applyNumberFormat="1" applyFont="1" applyFill="1" applyBorder="1" applyAlignment="1">
      <alignment horizontal="center" vertical="center" wrapText="1"/>
    </xf>
    <xf numFmtId="3" fontId="87" fillId="2" borderId="15" xfId="0" applyNumberFormat="1" applyFont="1" applyFill="1" applyBorder="1" applyAlignment="1">
      <alignment horizontal="center" vertical="center" wrapText="1"/>
    </xf>
    <xf numFmtId="3" fontId="87" fillId="2" borderId="4" xfId="0" applyNumberFormat="1" applyFont="1" applyFill="1" applyBorder="1" applyAlignment="1">
      <alignment horizontal="center" vertical="center" wrapText="1"/>
    </xf>
    <xf numFmtId="9" fontId="41" fillId="2" borderId="3" xfId="540" applyFont="1" applyFill="1" applyBorder="1" applyAlignment="1">
      <alignment horizontal="center" vertical="center" wrapText="1"/>
    </xf>
    <xf numFmtId="9" fontId="41" fillId="2" borderId="15" xfId="540" applyFont="1" applyFill="1" applyBorder="1" applyAlignment="1">
      <alignment horizontal="center" vertical="center" wrapText="1"/>
    </xf>
    <xf numFmtId="9" fontId="41" fillId="2" borderId="8" xfId="540" applyFont="1" applyFill="1" applyBorder="1" applyAlignment="1">
      <alignment horizontal="center" vertical="center" wrapText="1"/>
    </xf>
    <xf numFmtId="9" fontId="41" fillId="2" borderId="14" xfId="54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 wrapText="1"/>
    </xf>
    <xf numFmtId="0" fontId="43" fillId="17" borderId="9" xfId="0" applyFont="1" applyFill="1" applyBorder="1" applyAlignment="1">
      <alignment horizontal="left" vertical="center" wrapText="1"/>
    </xf>
    <xf numFmtId="0" fontId="43" fillId="17" borderId="10" xfId="0" applyFont="1" applyFill="1" applyBorder="1" applyAlignment="1">
      <alignment horizontal="left" vertical="center" wrapText="1"/>
    </xf>
    <xf numFmtId="0" fontId="43" fillId="17" borderId="11" xfId="0" applyFont="1" applyFill="1" applyBorder="1" applyAlignment="1">
      <alignment horizontal="left" vertical="center" wrapText="1"/>
    </xf>
    <xf numFmtId="0" fontId="29" fillId="2" borderId="46" xfId="0" applyFont="1" applyFill="1" applyBorder="1" applyAlignment="1">
      <alignment horizontal="center" vertical="center" wrapText="1"/>
    </xf>
    <xf numFmtId="0" fontId="29" fillId="2" borderId="47" xfId="0" applyFont="1" applyFill="1" applyBorder="1" applyAlignment="1">
      <alignment horizontal="center" vertical="center" wrapText="1"/>
    </xf>
    <xf numFmtId="0" fontId="29" fillId="2" borderId="48" xfId="0" applyFont="1" applyFill="1" applyBorder="1" applyAlignment="1">
      <alignment horizontal="center" vertical="center" wrapText="1"/>
    </xf>
    <xf numFmtId="0" fontId="29" fillId="2" borderId="49" xfId="0" applyFont="1" applyFill="1" applyBorder="1" applyAlignment="1">
      <alignment horizontal="center" vertical="center" wrapText="1"/>
    </xf>
    <xf numFmtId="0" fontId="30" fillId="2" borderId="42" xfId="0" applyFont="1" applyFill="1" applyBorder="1" applyAlignment="1">
      <alignment horizontal="center" vertical="center" wrapText="1"/>
    </xf>
    <xf numFmtId="0" fontId="30" fillId="2" borderId="43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vertical="center" wrapText="1"/>
    </xf>
    <xf numFmtId="0" fontId="30" fillId="2" borderId="39" xfId="0" applyFont="1" applyFill="1" applyBorder="1" applyAlignment="1">
      <alignment horizontal="center" vertical="center" wrapText="1"/>
    </xf>
    <xf numFmtId="0" fontId="30" fillId="2" borderId="41" xfId="0" applyFont="1" applyFill="1" applyBorder="1" applyAlignment="1">
      <alignment horizontal="center" vertical="center" wrapText="1"/>
    </xf>
    <xf numFmtId="0" fontId="43" fillId="17" borderId="15" xfId="0" applyFont="1" applyFill="1" applyBorder="1" applyAlignment="1">
      <alignment horizontal="left" vertical="center" wrapText="1"/>
    </xf>
    <xf numFmtId="0" fontId="29" fillId="2" borderId="50" xfId="0" applyFont="1" applyFill="1" applyBorder="1" applyAlignment="1">
      <alignment horizontal="center" vertical="center" wrapText="1"/>
    </xf>
    <xf numFmtId="0" fontId="43" fillId="17" borderId="3" xfId="0" applyFont="1" applyFill="1" applyBorder="1" applyAlignment="1">
      <alignment horizontal="left" vertical="center" wrapText="1"/>
    </xf>
    <xf numFmtId="0" fontId="43" fillId="17" borderId="2" xfId="0" applyFont="1" applyFill="1" applyBorder="1" applyAlignment="1">
      <alignment horizontal="left" vertical="center" wrapText="1"/>
    </xf>
    <xf numFmtId="0" fontId="71" fillId="2" borderId="0" xfId="0" applyFont="1" applyFill="1" applyAlignment="1">
      <alignment horizontal="center" vertical="center"/>
    </xf>
    <xf numFmtId="0" fontId="43" fillId="17" borderId="2" xfId="0" applyFont="1" applyFill="1" applyBorder="1" applyAlignment="1">
      <alignment horizontal="left" vertical="center"/>
    </xf>
    <xf numFmtId="0" fontId="29" fillId="2" borderId="9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2" borderId="41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4" fontId="41" fillId="2" borderId="0" xfId="0" applyNumberFormat="1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45" fillId="2" borderId="5" xfId="0" applyFont="1" applyFill="1" applyBorder="1" applyAlignment="1">
      <alignment horizontal="left" vertical="center" wrapText="1"/>
    </xf>
    <xf numFmtId="0" fontId="45" fillId="2" borderId="6" xfId="0" applyFont="1" applyFill="1" applyBorder="1" applyAlignment="1">
      <alignment horizontal="left" vertical="center" wrapText="1"/>
    </xf>
    <xf numFmtId="0" fontId="45" fillId="2" borderId="7" xfId="0" applyFont="1" applyFill="1" applyBorder="1" applyAlignment="1">
      <alignment horizontal="left" vertical="center" wrapText="1"/>
    </xf>
    <xf numFmtId="0" fontId="45" fillId="2" borderId="2" xfId="0" applyFont="1" applyFill="1" applyBorder="1" applyAlignment="1">
      <alignment horizontal="left" vertical="center" wrapText="1"/>
    </xf>
    <xf numFmtId="14" fontId="45" fillId="2" borderId="2" xfId="0" applyNumberFormat="1" applyFont="1" applyFill="1" applyBorder="1" applyAlignment="1">
      <alignment horizontal="left" vertical="center" wrapText="1"/>
    </xf>
    <xf numFmtId="0" fontId="45" fillId="2" borderId="49" xfId="0" applyFont="1" applyFill="1" applyBorder="1" applyAlignment="1">
      <alignment horizontal="left" vertical="center" wrapText="1"/>
    </xf>
    <xf numFmtId="0" fontId="45" fillId="2" borderId="47" xfId="0" applyFont="1" applyFill="1" applyBorder="1" applyAlignment="1">
      <alignment horizontal="left" vertical="center" wrapText="1"/>
    </xf>
    <xf numFmtId="0" fontId="45" fillId="2" borderId="48" xfId="0" applyFont="1" applyFill="1" applyBorder="1" applyAlignment="1">
      <alignment horizontal="left" vertical="center" wrapText="1"/>
    </xf>
    <xf numFmtId="0" fontId="30" fillId="2" borderId="59" xfId="0" applyFont="1" applyFill="1" applyBorder="1" applyAlignment="1">
      <alignment horizontal="left" vertical="center" wrapText="1"/>
    </xf>
    <xf numFmtId="0" fontId="30" fillId="2" borderId="52" xfId="0" applyFont="1" applyFill="1" applyBorder="1" applyAlignment="1">
      <alignment horizontal="left" vertical="center" wrapText="1"/>
    </xf>
    <xf numFmtId="14" fontId="45" fillId="2" borderId="52" xfId="0" applyNumberFormat="1" applyFont="1" applyFill="1" applyBorder="1" applyAlignment="1">
      <alignment horizontal="left" vertical="center" wrapText="1"/>
    </xf>
    <xf numFmtId="0" fontId="45" fillId="2" borderId="52" xfId="0" applyFont="1" applyFill="1" applyBorder="1" applyAlignment="1">
      <alignment horizontal="left" vertical="center" wrapText="1"/>
    </xf>
    <xf numFmtId="0" fontId="45" fillId="2" borderId="53" xfId="0" applyFont="1" applyFill="1" applyBorder="1" applyAlignment="1">
      <alignment horizontal="left" vertical="center" wrapText="1"/>
    </xf>
    <xf numFmtId="0" fontId="45" fillId="2" borderId="60" xfId="0" applyFont="1" applyFill="1" applyBorder="1" applyAlignment="1">
      <alignment horizontal="left" vertical="center" wrapText="1"/>
    </xf>
    <xf numFmtId="49" fontId="29" fillId="2" borderId="49" xfId="0" applyNumberFormat="1" applyFont="1" applyFill="1" applyBorder="1" applyAlignment="1">
      <alignment horizontal="center" vertical="center" wrapText="1"/>
    </xf>
    <xf numFmtId="49" fontId="29" fillId="2" borderId="47" xfId="0" applyNumberFormat="1" applyFont="1" applyFill="1" applyBorder="1" applyAlignment="1">
      <alignment horizontal="center" vertical="center" wrapText="1"/>
    </xf>
    <xf numFmtId="49" fontId="29" fillId="2" borderId="48" xfId="0" applyNumberFormat="1" applyFont="1" applyFill="1" applyBorder="1" applyAlignment="1">
      <alignment horizontal="center" vertical="center" wrapText="1"/>
    </xf>
    <xf numFmtId="1" fontId="29" fillId="2" borderId="0" xfId="0" applyNumberFormat="1" applyFont="1" applyFill="1" applyAlignment="1">
      <alignment horizontal="left" vertical="center" wrapText="1"/>
    </xf>
    <xf numFmtId="1" fontId="29" fillId="2" borderId="8" xfId="0" applyNumberFormat="1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left" wrapText="1"/>
    </xf>
    <xf numFmtId="0" fontId="30" fillId="2" borderId="0" xfId="0" applyFont="1" applyFill="1" applyAlignment="1">
      <alignment horizontal="left" wrapText="1"/>
    </xf>
    <xf numFmtId="0" fontId="49" fillId="2" borderId="54" xfId="0" applyFont="1" applyFill="1" applyBorder="1" applyAlignment="1">
      <alignment horizontal="center" vertical="center" wrapText="1"/>
    </xf>
    <xf numFmtId="0" fontId="49" fillId="2" borderId="6" xfId="0" applyFont="1" applyFill="1" applyBorder="1" applyAlignment="1">
      <alignment horizontal="center" vertical="center" wrapText="1"/>
    </xf>
    <xf numFmtId="0" fontId="49" fillId="2" borderId="7" xfId="0" applyFont="1" applyFill="1" applyBorder="1" applyAlignment="1">
      <alignment horizontal="center" vertical="center" wrapText="1"/>
    </xf>
    <xf numFmtId="0" fontId="29" fillId="14" borderId="42" xfId="0" applyFont="1" applyFill="1" applyBorder="1" applyAlignment="1">
      <alignment horizontal="center" vertical="center" wrapText="1"/>
    </xf>
    <xf numFmtId="0" fontId="29" fillId="14" borderId="43" xfId="0" applyFont="1" applyFill="1" applyBorder="1" applyAlignment="1">
      <alignment horizontal="center" vertical="center" wrapText="1"/>
    </xf>
    <xf numFmtId="0" fontId="29" fillId="14" borderId="44" xfId="0" applyFont="1" applyFill="1" applyBorder="1" applyAlignment="1">
      <alignment horizontal="center" vertical="center" wrapText="1"/>
    </xf>
    <xf numFmtId="0" fontId="43" fillId="16" borderId="35" xfId="0" applyFont="1" applyFill="1" applyBorder="1" applyAlignment="1">
      <alignment horizontal="left" vertical="center" wrapText="1"/>
    </xf>
    <xf numFmtId="0" fontId="43" fillId="16" borderId="10" xfId="0" applyFont="1" applyFill="1" applyBorder="1" applyAlignment="1">
      <alignment horizontal="left" vertical="center" wrapText="1"/>
    </xf>
    <xf numFmtId="0" fontId="43" fillId="16" borderId="11" xfId="0" applyFont="1" applyFill="1" applyBorder="1" applyAlignment="1">
      <alignment horizontal="left" vertical="center" wrapText="1"/>
    </xf>
    <xf numFmtId="0" fontId="43" fillId="16" borderId="54" xfId="0" applyFont="1" applyFill="1" applyBorder="1" applyAlignment="1">
      <alignment horizontal="left" vertical="center"/>
    </xf>
    <xf numFmtId="0" fontId="43" fillId="16" borderId="6" xfId="0" applyFont="1" applyFill="1" applyBorder="1" applyAlignment="1">
      <alignment horizontal="left" vertical="center"/>
    </xf>
    <xf numFmtId="0" fontId="43" fillId="16" borderId="14" xfId="0" applyFont="1" applyFill="1" applyBorder="1" applyAlignment="1">
      <alignment horizontal="left" vertical="center"/>
    </xf>
    <xf numFmtId="0" fontId="43" fillId="16" borderId="52" xfId="0" applyFont="1" applyFill="1" applyBorder="1" applyAlignment="1">
      <alignment horizontal="center" vertical="center" wrapText="1"/>
    </xf>
    <xf numFmtId="0" fontId="43" fillId="16" borderId="53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0" fontId="29" fillId="2" borderId="28" xfId="0" applyFont="1" applyFill="1" applyBorder="1" applyAlignment="1">
      <alignment horizontal="left" vertical="center" wrapText="1"/>
    </xf>
    <xf numFmtId="3" fontId="72" fillId="2" borderId="3" xfId="0" applyNumberFormat="1" applyFont="1" applyFill="1" applyBorder="1" applyAlignment="1">
      <alignment horizontal="center" vertical="center" wrapText="1"/>
    </xf>
    <xf numFmtId="3" fontId="72" fillId="2" borderId="15" xfId="0" applyNumberFormat="1" applyFont="1" applyFill="1" applyBorder="1" applyAlignment="1">
      <alignment horizontal="center" vertical="center" wrapText="1"/>
    </xf>
    <xf numFmtId="4" fontId="72" fillId="2" borderId="3" xfId="0" applyNumberFormat="1" applyFont="1" applyFill="1" applyBorder="1" applyAlignment="1">
      <alignment horizontal="center" vertical="center" wrapText="1"/>
    </xf>
    <xf numFmtId="4" fontId="72" fillId="2" borderId="15" xfId="0" applyNumberFormat="1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left" vertical="top" wrapText="1"/>
    </xf>
    <xf numFmtId="0" fontId="29" fillId="2" borderId="1" xfId="0" applyFont="1" applyFill="1" applyBorder="1" applyAlignment="1">
      <alignment horizontal="left" vertical="top" wrapText="1"/>
    </xf>
    <xf numFmtId="3" fontId="49" fillId="2" borderId="15" xfId="0" applyNumberFormat="1" applyFont="1" applyFill="1" applyBorder="1" applyAlignment="1">
      <alignment horizontal="center" vertical="center" wrapText="1"/>
    </xf>
    <xf numFmtId="4" fontId="41" fillId="2" borderId="11" xfId="0" applyNumberFormat="1" applyFont="1" applyFill="1" applyBorder="1" applyAlignment="1">
      <alignment horizontal="center" vertical="center" wrapText="1"/>
    </xf>
    <xf numFmtId="4" fontId="41" fillId="2" borderId="8" xfId="0" applyNumberFormat="1" applyFont="1" applyFill="1" applyBorder="1" applyAlignment="1">
      <alignment horizontal="center" vertical="center" wrapText="1"/>
    </xf>
    <xf numFmtId="4" fontId="42" fillId="2" borderId="3" xfId="0" applyNumberFormat="1" applyFont="1" applyFill="1" applyBorder="1" applyAlignment="1">
      <alignment horizontal="center" vertical="center" wrapText="1"/>
    </xf>
    <xf numFmtId="4" fontId="42" fillId="2" borderId="15" xfId="0" applyNumberFormat="1" applyFont="1" applyFill="1" applyBorder="1" applyAlignment="1">
      <alignment horizontal="center" vertical="center" wrapText="1"/>
    </xf>
    <xf numFmtId="4" fontId="71" fillId="2" borderId="3" xfId="0" applyNumberFormat="1" applyFont="1" applyFill="1" applyBorder="1" applyAlignment="1">
      <alignment horizontal="center" vertical="center" wrapText="1"/>
    </xf>
    <xf numFmtId="4" fontId="71" fillId="2" borderId="15" xfId="0" applyNumberFormat="1" applyFont="1" applyFill="1" applyBorder="1" applyAlignment="1">
      <alignment horizontal="center" vertical="center" wrapText="1"/>
    </xf>
    <xf numFmtId="3" fontId="49" fillId="2" borderId="16" xfId="0" applyNumberFormat="1" applyFont="1" applyFill="1" applyBorder="1" applyAlignment="1">
      <alignment horizontal="center" vertical="center" wrapText="1"/>
    </xf>
    <xf numFmtId="3" fontId="49" fillId="2" borderId="56" xfId="0" applyNumberFormat="1" applyFont="1" applyFill="1" applyBorder="1" applyAlignment="1">
      <alignment horizontal="center" vertical="center" wrapText="1"/>
    </xf>
    <xf numFmtId="3" fontId="30" fillId="0" borderId="46" xfId="0" applyNumberFormat="1" applyFont="1" applyBorder="1" applyAlignment="1">
      <alignment horizontal="left" vertical="center" wrapText="1"/>
    </xf>
    <xf numFmtId="3" fontId="30" fillId="0" borderId="47" xfId="0" applyNumberFormat="1" applyFont="1" applyBorder="1" applyAlignment="1">
      <alignment horizontal="left" vertical="center" wrapText="1"/>
    </xf>
    <xf numFmtId="3" fontId="30" fillId="0" borderId="48" xfId="0" applyNumberFormat="1" applyFont="1" applyBorder="1" applyAlignment="1">
      <alignment horizontal="left" vertical="center" wrapText="1"/>
    </xf>
    <xf numFmtId="0" fontId="29" fillId="2" borderId="31" xfId="0" applyFont="1" applyFill="1" applyBorder="1" applyAlignment="1">
      <alignment horizontal="center" vertical="center"/>
    </xf>
    <xf numFmtId="3" fontId="30" fillId="2" borderId="31" xfId="0" applyNumberFormat="1" applyFont="1" applyFill="1" applyBorder="1" applyAlignment="1">
      <alignment horizontal="center" wrapText="1"/>
    </xf>
    <xf numFmtId="3" fontId="30" fillId="2" borderId="32" xfId="0" applyNumberFormat="1" applyFont="1" applyFill="1" applyBorder="1" applyAlignment="1">
      <alignment horizontal="center" wrapText="1"/>
    </xf>
    <xf numFmtId="3" fontId="30" fillId="2" borderId="16" xfId="0" applyNumberFormat="1" applyFont="1" applyFill="1" applyBorder="1" applyAlignment="1">
      <alignment horizontal="center" wrapText="1"/>
    </xf>
    <xf numFmtId="0" fontId="29" fillId="2" borderId="0" xfId="0" applyFont="1" applyFill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  <xf numFmtId="3" fontId="30" fillId="2" borderId="17" xfId="0" applyNumberFormat="1" applyFont="1" applyFill="1" applyBorder="1" applyAlignment="1">
      <alignment horizontal="left" vertical="center" wrapText="1"/>
    </xf>
    <xf numFmtId="3" fontId="30" fillId="2" borderId="54" xfId="0" applyNumberFormat="1" applyFont="1" applyFill="1" applyBorder="1" applyAlignment="1">
      <alignment horizontal="left" vertical="center" wrapText="1"/>
    </xf>
    <xf numFmtId="0" fontId="29" fillId="2" borderId="17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29" fillId="2" borderId="16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left" vertical="center" wrapText="1"/>
    </xf>
    <xf numFmtId="0" fontId="30" fillId="2" borderId="10" xfId="0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left" vertical="center" wrapText="1"/>
    </xf>
    <xf numFmtId="0" fontId="30" fillId="2" borderId="0" xfId="0" applyFont="1" applyFill="1" applyAlignment="1">
      <alignment horizontal="left" vertical="center" wrapText="1"/>
    </xf>
    <xf numFmtId="3" fontId="54" fillId="2" borderId="3" xfId="0" applyNumberFormat="1" applyFont="1" applyFill="1" applyBorder="1" applyAlignment="1">
      <alignment horizontal="center" vertical="center" wrapText="1"/>
    </xf>
    <xf numFmtId="3" fontId="54" fillId="2" borderId="15" xfId="0" applyNumberFormat="1" applyFont="1" applyFill="1" applyBorder="1" applyAlignment="1">
      <alignment horizontal="center" vertical="center" wrapText="1"/>
    </xf>
    <xf numFmtId="3" fontId="30" fillId="2" borderId="46" xfId="0" applyNumberFormat="1" applyFont="1" applyFill="1" applyBorder="1" applyAlignment="1">
      <alignment horizontal="left" vertical="center" wrapText="1"/>
    </xf>
    <xf numFmtId="3" fontId="30" fillId="2" borderId="47" xfId="0" applyNumberFormat="1" applyFont="1" applyFill="1" applyBorder="1" applyAlignment="1">
      <alignment horizontal="left" vertical="center" wrapText="1"/>
    </xf>
    <xf numFmtId="3" fontId="30" fillId="2" borderId="48" xfId="0" applyNumberFormat="1" applyFont="1" applyFill="1" applyBorder="1" applyAlignment="1">
      <alignment horizontal="left" vertical="center" wrapText="1"/>
    </xf>
    <xf numFmtId="0" fontId="54" fillId="2" borderId="63" xfId="0" applyFont="1" applyFill="1" applyBorder="1" applyAlignment="1">
      <alignment horizontal="center" vertical="center"/>
    </xf>
    <xf numFmtId="0" fontId="54" fillId="2" borderId="61" xfId="0" applyFont="1" applyFill="1" applyBorder="1" applyAlignment="1">
      <alignment horizontal="center" vertical="center"/>
    </xf>
    <xf numFmtId="0" fontId="54" fillId="2" borderId="64" xfId="0" applyFont="1" applyFill="1" applyBorder="1" applyAlignment="1">
      <alignment horizontal="center" vertical="center"/>
    </xf>
    <xf numFmtId="0" fontId="54" fillId="2" borderId="13" xfId="0" applyFont="1" applyFill="1" applyBorder="1" applyAlignment="1">
      <alignment horizontal="center" vertical="center"/>
    </xf>
    <xf numFmtId="0" fontId="54" fillId="2" borderId="1" xfId="0" applyFont="1" applyFill="1" applyBorder="1" applyAlignment="1">
      <alignment horizontal="center" vertical="center"/>
    </xf>
    <xf numFmtId="0" fontId="54" fillId="2" borderId="14" xfId="0" applyFont="1" applyFill="1" applyBorder="1" applyAlignment="1">
      <alignment horizontal="center" vertical="center"/>
    </xf>
    <xf numFmtId="3" fontId="53" fillId="2" borderId="31" xfId="0" applyNumberFormat="1" applyFont="1" applyFill="1" applyBorder="1" applyAlignment="1">
      <alignment horizontal="center" wrapText="1"/>
    </xf>
    <xf numFmtId="3" fontId="53" fillId="2" borderId="32" xfId="0" applyNumberFormat="1" applyFont="1" applyFill="1" applyBorder="1" applyAlignment="1">
      <alignment horizontal="center" wrapText="1"/>
    </xf>
    <xf numFmtId="3" fontId="53" fillId="2" borderId="2" xfId="0" applyNumberFormat="1" applyFont="1" applyFill="1" applyBorder="1" applyAlignment="1">
      <alignment horizontal="center" wrapText="1"/>
    </xf>
    <xf numFmtId="3" fontId="53" fillId="2" borderId="16" xfId="0" applyNumberFormat="1" applyFont="1" applyFill="1" applyBorder="1" applyAlignment="1">
      <alignment horizontal="center" wrapText="1"/>
    </xf>
    <xf numFmtId="0" fontId="54" fillId="2" borderId="0" xfId="0" applyFont="1" applyFill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54" fillId="2" borderId="14" xfId="0" applyFont="1" applyFill="1" applyBorder="1" applyAlignment="1">
      <alignment horizontal="center" vertical="center" wrapText="1"/>
    </xf>
    <xf numFmtId="0" fontId="54" fillId="2" borderId="2" xfId="0" applyFont="1" applyFill="1" applyBorder="1" applyAlignment="1">
      <alignment horizontal="center" vertical="center"/>
    </xf>
    <xf numFmtId="0" fontId="54" fillId="2" borderId="17" xfId="0" applyFont="1" applyFill="1" applyBorder="1" applyAlignment="1">
      <alignment horizontal="center"/>
    </xf>
    <xf numFmtId="0" fontId="54" fillId="2" borderId="2" xfId="0" applyFont="1" applyFill="1" applyBorder="1" applyAlignment="1">
      <alignment horizontal="center"/>
    </xf>
    <xf numFmtId="0" fontId="54" fillId="2" borderId="16" xfId="0" applyFont="1" applyFill="1" applyBorder="1" applyAlignment="1">
      <alignment horizontal="center"/>
    </xf>
    <xf numFmtId="0" fontId="54" fillId="2" borderId="2" xfId="0" applyFont="1" applyFill="1" applyBorder="1" applyAlignment="1">
      <alignment horizontal="center" vertical="center" wrapText="1"/>
    </xf>
    <xf numFmtId="0" fontId="54" fillId="2" borderId="16" xfId="0" applyFont="1" applyFill="1" applyBorder="1" applyAlignment="1">
      <alignment horizontal="center" vertical="center" wrapText="1"/>
    </xf>
    <xf numFmtId="0" fontId="54" fillId="2" borderId="28" xfId="0" applyFont="1" applyFill="1" applyBorder="1" applyAlignment="1">
      <alignment horizontal="left" vertical="center" wrapText="1"/>
    </xf>
    <xf numFmtId="0" fontId="54" fillId="2" borderId="0" xfId="0" applyFont="1" applyFill="1" applyAlignment="1">
      <alignment horizontal="left" vertical="center" wrapText="1"/>
    </xf>
    <xf numFmtId="0" fontId="54" fillId="2" borderId="0" xfId="0" applyFont="1" applyFill="1" applyAlignment="1">
      <alignment horizontal="justify" vertical="center" wrapText="1"/>
    </xf>
    <xf numFmtId="0" fontId="54" fillId="2" borderId="8" xfId="0" applyFont="1" applyFill="1" applyBorder="1" applyAlignment="1">
      <alignment horizontal="justify" vertical="center" wrapText="1"/>
    </xf>
    <xf numFmtId="0" fontId="45" fillId="2" borderId="9" xfId="0" applyFont="1" applyFill="1" applyBorder="1" applyAlignment="1">
      <alignment horizontal="left" vertical="center" wrapText="1"/>
    </xf>
    <xf numFmtId="0" fontId="45" fillId="2" borderId="10" xfId="0" applyFont="1" applyFill="1" applyBorder="1" applyAlignment="1">
      <alignment horizontal="left" vertical="center" wrapText="1"/>
    </xf>
    <xf numFmtId="0" fontId="45" fillId="2" borderId="12" xfId="0" applyFont="1" applyFill="1" applyBorder="1" applyAlignment="1">
      <alignment horizontal="left" vertical="center" wrapText="1"/>
    </xf>
    <xf numFmtId="0" fontId="45" fillId="2" borderId="0" xfId="0" applyFont="1" applyFill="1" applyAlignment="1">
      <alignment horizontal="left" vertical="center" wrapText="1"/>
    </xf>
    <xf numFmtId="0" fontId="54" fillId="2" borderId="13" xfId="0" applyFont="1" applyFill="1" applyBorder="1" applyAlignment="1">
      <alignment horizontal="left" vertical="top" wrapText="1"/>
    </xf>
    <xf numFmtId="0" fontId="54" fillId="2" borderId="1" xfId="0" applyFont="1" applyFill="1" applyBorder="1" applyAlignment="1">
      <alignment horizontal="left" vertical="top" wrapText="1"/>
    </xf>
    <xf numFmtId="0" fontId="54" fillId="2" borderId="17" xfId="0" applyFont="1" applyFill="1" applyBorder="1" applyAlignment="1">
      <alignment horizontal="center" vertical="center" wrapText="1"/>
    </xf>
    <xf numFmtId="0" fontId="54" fillId="2" borderId="3" xfId="0" applyFont="1" applyFill="1" applyBorder="1" applyAlignment="1">
      <alignment horizontal="center" vertical="center" wrapText="1"/>
    </xf>
    <xf numFmtId="3" fontId="54" fillId="2" borderId="7" xfId="0" applyNumberFormat="1" applyFont="1" applyFill="1" applyBorder="1" applyAlignment="1">
      <alignment horizontal="center" vertical="center" wrapText="1"/>
    </xf>
    <xf numFmtId="3" fontId="54" fillId="2" borderId="2" xfId="0" applyNumberFormat="1" applyFont="1" applyFill="1" applyBorder="1" applyAlignment="1">
      <alignment horizontal="center" vertical="center" wrapText="1"/>
    </xf>
    <xf numFmtId="3" fontId="54" fillId="2" borderId="11" xfId="0" applyNumberFormat="1" applyFont="1" applyFill="1" applyBorder="1" applyAlignment="1">
      <alignment horizontal="center" vertical="center" wrapText="1"/>
    </xf>
    <xf numFmtId="3" fontId="54" fillId="2" borderId="8" xfId="0" applyNumberFormat="1" applyFont="1" applyFill="1" applyBorder="1" applyAlignment="1">
      <alignment horizontal="center" vertical="center" wrapText="1"/>
    </xf>
    <xf numFmtId="1" fontId="54" fillId="2" borderId="0" xfId="0" applyNumberFormat="1" applyFont="1" applyFill="1" applyAlignment="1">
      <alignment horizontal="left" vertical="center" wrapText="1"/>
    </xf>
    <xf numFmtId="1" fontId="54" fillId="2" borderId="8" xfId="0" applyNumberFormat="1" applyFont="1" applyFill="1" applyBorder="1" applyAlignment="1">
      <alignment horizontal="left" vertical="center" wrapText="1"/>
    </xf>
    <xf numFmtId="0" fontId="45" fillId="2" borderId="12" xfId="0" applyFont="1" applyFill="1" applyBorder="1" applyAlignment="1">
      <alignment horizontal="left" wrapText="1"/>
    </xf>
    <xf numFmtId="0" fontId="45" fillId="2" borderId="0" xfId="0" applyFont="1" applyFill="1" applyAlignment="1">
      <alignment horizontal="left" wrapText="1"/>
    </xf>
    <xf numFmtId="0" fontId="45" fillId="2" borderId="59" xfId="0" applyFont="1" applyFill="1" applyBorder="1" applyAlignment="1">
      <alignment horizontal="left" vertical="center" wrapText="1"/>
    </xf>
    <xf numFmtId="14" fontId="45" fillId="2" borderId="53" xfId="0" applyNumberFormat="1" applyFont="1" applyFill="1" applyBorder="1" applyAlignment="1">
      <alignment horizontal="left" vertical="center" wrapText="1"/>
    </xf>
    <xf numFmtId="3" fontId="54" fillId="2" borderId="16" xfId="0" applyNumberFormat="1" applyFont="1" applyFill="1" applyBorder="1" applyAlignment="1">
      <alignment horizontal="center" vertical="center" wrapText="1"/>
    </xf>
    <xf numFmtId="3" fontId="54" fillId="2" borderId="56" xfId="0" applyNumberFormat="1" applyFont="1" applyFill="1" applyBorder="1" applyAlignment="1">
      <alignment horizontal="center" vertical="center" wrapText="1"/>
    </xf>
    <xf numFmtId="49" fontId="54" fillId="2" borderId="41" xfId="0" applyNumberFormat="1" applyFont="1" applyFill="1" applyBorder="1" applyAlignment="1">
      <alignment horizontal="center" vertical="center"/>
    </xf>
    <xf numFmtId="0" fontId="54" fillId="2" borderId="41" xfId="0" applyFont="1" applyFill="1" applyBorder="1" applyAlignment="1">
      <alignment horizontal="center" vertical="center" wrapText="1"/>
    </xf>
    <xf numFmtId="0" fontId="55" fillId="16" borderId="17" xfId="0" applyFont="1" applyFill="1" applyBorder="1" applyAlignment="1">
      <alignment horizontal="left" vertical="center"/>
    </xf>
    <xf numFmtId="0" fontId="55" fillId="16" borderId="2" xfId="0" applyFont="1" applyFill="1" applyBorder="1" applyAlignment="1">
      <alignment horizontal="left" vertical="center"/>
    </xf>
    <xf numFmtId="0" fontId="55" fillId="16" borderId="54" xfId="0" applyFont="1" applyFill="1" applyBorder="1" applyAlignment="1">
      <alignment horizontal="left" vertical="center"/>
    </xf>
    <xf numFmtId="0" fontId="55" fillId="16" borderId="6" xfId="0" applyFont="1" applyFill="1" applyBorder="1" applyAlignment="1">
      <alignment horizontal="left" vertical="center"/>
    </xf>
    <xf numFmtId="0" fontId="55" fillId="16" borderId="7" xfId="0" applyFont="1" applyFill="1" applyBorder="1" applyAlignment="1">
      <alignment horizontal="left" vertical="center"/>
    </xf>
    <xf numFmtId="0" fontId="67" fillId="2" borderId="5" xfId="0" applyFont="1" applyFill="1" applyBorder="1" applyAlignment="1">
      <alignment horizontal="left" vertical="center" wrapText="1"/>
    </xf>
    <xf numFmtId="0" fontId="67" fillId="2" borderId="6" xfId="0" applyFont="1" applyFill="1" applyBorder="1" applyAlignment="1">
      <alignment horizontal="left" vertical="center" wrapText="1"/>
    </xf>
    <xf numFmtId="14" fontId="67" fillId="2" borderId="6" xfId="0" applyNumberFormat="1" applyFont="1" applyFill="1" applyBorder="1" applyAlignment="1">
      <alignment horizontal="left" vertical="center" wrapText="1"/>
    </xf>
    <xf numFmtId="14" fontId="67" fillId="2" borderId="7" xfId="0" applyNumberFormat="1" applyFont="1" applyFill="1" applyBorder="1" applyAlignment="1">
      <alignment horizontal="left" vertical="center" wrapText="1"/>
    </xf>
    <xf numFmtId="0" fontId="67" fillId="2" borderId="7" xfId="0" applyFont="1" applyFill="1" applyBorder="1" applyAlignment="1">
      <alignment horizontal="left" vertical="center" wrapText="1"/>
    </xf>
    <xf numFmtId="3" fontId="54" fillId="4" borderId="13" xfId="0" applyNumberFormat="1" applyFont="1" applyFill="1" applyBorder="1" applyAlignment="1">
      <alignment horizontal="center" vertical="center" wrapText="1"/>
    </xf>
    <xf numFmtId="3" fontId="54" fillId="4" borderId="1" xfId="0" applyNumberFormat="1" applyFont="1" applyFill="1" applyBorder="1" applyAlignment="1">
      <alignment horizontal="center" vertical="center" wrapText="1"/>
    </xf>
    <xf numFmtId="3" fontId="54" fillId="4" borderId="14" xfId="0" applyNumberFormat="1" applyFont="1" applyFill="1" applyBorder="1" applyAlignment="1">
      <alignment horizontal="center" vertical="center" wrapText="1"/>
    </xf>
    <xf numFmtId="0" fontId="69" fillId="17" borderId="9" xfId="0" applyFont="1" applyFill="1" applyBorder="1" applyAlignment="1">
      <alignment horizontal="left" vertical="center" wrapText="1"/>
    </xf>
    <xf numFmtId="0" fontId="69" fillId="17" borderId="10" xfId="0" applyFont="1" applyFill="1" applyBorder="1" applyAlignment="1">
      <alignment horizontal="left" vertical="center" wrapText="1"/>
    </xf>
    <xf numFmtId="0" fontId="69" fillId="17" borderId="11" xfId="0" applyFont="1" applyFill="1" applyBorder="1" applyAlignment="1">
      <alignment horizontal="left" vertical="center" wrapText="1"/>
    </xf>
    <xf numFmtId="0" fontId="68" fillId="2" borderId="63" xfId="0" applyFont="1" applyFill="1" applyBorder="1" applyAlignment="1">
      <alignment horizontal="center" vertical="center"/>
    </xf>
    <xf numFmtId="0" fontId="68" fillId="2" borderId="61" xfId="0" applyFont="1" applyFill="1" applyBorder="1" applyAlignment="1">
      <alignment horizontal="center" vertical="center"/>
    </xf>
    <xf numFmtId="0" fontId="68" fillId="2" borderId="64" xfId="0" applyFont="1" applyFill="1" applyBorder="1" applyAlignment="1">
      <alignment horizontal="center" vertical="center"/>
    </xf>
    <xf numFmtId="0" fontId="68" fillId="2" borderId="45" xfId="0" applyFont="1" applyFill="1" applyBorder="1" applyAlignment="1">
      <alignment horizontal="center" vertical="center" wrapText="1"/>
    </xf>
    <xf numFmtId="0" fontId="68" fillId="2" borderId="43" xfId="0" applyFont="1" applyFill="1" applyBorder="1" applyAlignment="1">
      <alignment horizontal="center" vertical="center" wrapText="1"/>
    </xf>
    <xf numFmtId="0" fontId="68" fillId="2" borderId="44" xfId="0" applyFont="1" applyFill="1" applyBorder="1" applyAlignment="1">
      <alignment horizontal="center" vertical="center" wrapText="1"/>
    </xf>
    <xf numFmtId="0" fontId="69" fillId="17" borderId="2" xfId="0" applyFont="1" applyFill="1" applyBorder="1" applyAlignment="1">
      <alignment horizontal="left" vertical="center" wrapText="1"/>
    </xf>
    <xf numFmtId="0" fontId="69" fillId="17" borderId="5" xfId="0" applyFont="1" applyFill="1" applyBorder="1" applyAlignment="1">
      <alignment horizontal="left" vertical="center"/>
    </xf>
    <xf numFmtId="0" fontId="69" fillId="17" borderId="6" xfId="0" applyFont="1" applyFill="1" applyBorder="1" applyAlignment="1">
      <alignment horizontal="left" vertical="center"/>
    </xf>
    <xf numFmtId="0" fontId="69" fillId="17" borderId="7" xfId="0" applyFont="1" applyFill="1" applyBorder="1" applyAlignment="1">
      <alignment horizontal="left" vertical="center"/>
    </xf>
    <xf numFmtId="3" fontId="68" fillId="2" borderId="15" xfId="0" applyNumberFormat="1" applyFont="1" applyFill="1" applyBorder="1" applyAlignment="1">
      <alignment horizontal="center" vertical="center" wrapText="1"/>
    </xf>
    <xf numFmtId="3" fontId="68" fillId="0" borderId="15" xfId="0" applyNumberFormat="1" applyFont="1" applyBorder="1" applyAlignment="1">
      <alignment horizontal="center" vertical="center" wrapText="1"/>
    </xf>
    <xf numFmtId="0" fontId="68" fillId="2" borderId="3" xfId="0" applyFont="1" applyFill="1" applyBorder="1" applyAlignment="1">
      <alignment horizontal="center" vertical="center"/>
    </xf>
    <xf numFmtId="0" fontId="68" fillId="2" borderId="2" xfId="0" applyFont="1" applyFill="1" applyBorder="1" applyAlignment="1">
      <alignment horizontal="center" vertical="center" wrapText="1"/>
    </xf>
    <xf numFmtId="0" fontId="68" fillId="2" borderId="3" xfId="0" applyFont="1" applyFill="1" applyBorder="1" applyAlignment="1">
      <alignment horizontal="center" vertical="center" wrapText="1"/>
    </xf>
    <xf numFmtId="0" fontId="68" fillId="2" borderId="2" xfId="0" applyFont="1" applyFill="1" applyBorder="1" applyAlignment="1">
      <alignment horizontal="center" vertical="center"/>
    </xf>
    <xf numFmtId="0" fontId="67" fillId="2" borderId="0" xfId="0" applyFont="1" applyFill="1" applyAlignment="1">
      <alignment horizontal="left" wrapText="1"/>
    </xf>
    <xf numFmtId="0" fontId="54" fillId="2" borderId="12" xfId="0" applyFont="1" applyFill="1" applyBorder="1" applyAlignment="1">
      <alignment horizontal="center"/>
    </xf>
    <xf numFmtId="0" fontId="54" fillId="2" borderId="0" xfId="0" applyFont="1" applyFill="1" applyAlignment="1">
      <alignment horizontal="center"/>
    </xf>
    <xf numFmtId="0" fontId="68" fillId="2" borderId="1" xfId="0" applyFont="1" applyFill="1" applyBorder="1" applyAlignment="1">
      <alignment horizontal="left" vertical="top" wrapText="1"/>
    </xf>
    <xf numFmtId="3" fontId="59" fillId="2" borderId="3" xfId="0" applyNumberFormat="1" applyFont="1" applyFill="1" applyBorder="1" applyAlignment="1">
      <alignment horizontal="center" vertical="center" wrapText="1"/>
    </xf>
    <xf numFmtId="3" fontId="59" fillId="2" borderId="15" xfId="0" applyNumberFormat="1" applyFont="1" applyFill="1" applyBorder="1" applyAlignment="1">
      <alignment horizontal="center" vertical="center" wrapText="1"/>
    </xf>
    <xf numFmtId="3" fontId="68" fillId="2" borderId="2" xfId="0" applyNumberFormat="1" applyFont="1" applyFill="1" applyBorder="1" applyAlignment="1">
      <alignment horizontal="center" vertical="center" wrapText="1"/>
    </xf>
    <xf numFmtId="3" fontId="68" fillId="2" borderId="3" xfId="0" applyNumberFormat="1" applyFont="1" applyFill="1" applyBorder="1" applyAlignment="1">
      <alignment horizontal="center" vertical="center" wrapText="1"/>
    </xf>
    <xf numFmtId="0" fontId="68" fillId="2" borderId="12" xfId="0" applyFont="1" applyFill="1" applyBorder="1" applyAlignment="1">
      <alignment horizontal="left" vertical="center" wrapText="1"/>
    </xf>
    <xf numFmtId="0" fontId="68" fillId="2" borderId="0" xfId="0" applyFont="1" applyFill="1" applyAlignment="1">
      <alignment horizontal="left" vertical="center" wrapText="1"/>
    </xf>
    <xf numFmtId="3" fontId="67" fillId="0" borderId="5" xfId="0" applyNumberFormat="1" applyFont="1" applyBorder="1" applyAlignment="1">
      <alignment horizontal="left" vertical="center" wrapText="1"/>
    </xf>
    <xf numFmtId="3" fontId="67" fillId="0" borderId="6" xfId="0" applyNumberFormat="1" applyFont="1" applyBorder="1" applyAlignment="1">
      <alignment horizontal="left" vertical="center" wrapText="1"/>
    </xf>
    <xf numFmtId="3" fontId="67" fillId="0" borderId="7" xfId="0" applyNumberFormat="1" applyFont="1" applyBorder="1" applyAlignment="1">
      <alignment horizontal="left" vertical="center" wrapText="1"/>
    </xf>
    <xf numFmtId="3" fontId="67" fillId="2" borderId="2" xfId="0" applyNumberFormat="1" applyFont="1" applyFill="1" applyBorder="1" applyAlignment="1">
      <alignment horizontal="center" wrapText="1"/>
    </xf>
    <xf numFmtId="3" fontId="67" fillId="2" borderId="2" xfId="0" applyNumberFormat="1" applyFont="1" applyFill="1" applyBorder="1" applyAlignment="1">
      <alignment horizontal="left" vertical="center" wrapText="1"/>
    </xf>
    <xf numFmtId="3" fontId="67" fillId="2" borderId="5" xfId="0" applyNumberFormat="1" applyFont="1" applyFill="1" applyBorder="1" applyAlignment="1">
      <alignment horizontal="left" vertical="center" wrapText="1"/>
    </xf>
    <xf numFmtId="3" fontId="67" fillId="2" borderId="6" xfId="0" applyNumberFormat="1" applyFont="1" applyFill="1" applyBorder="1" applyAlignment="1">
      <alignment horizontal="left" vertical="center" wrapText="1"/>
    </xf>
    <xf numFmtId="3" fontId="67" fillId="2" borderId="7" xfId="0" applyNumberFormat="1" applyFont="1" applyFill="1" applyBorder="1" applyAlignment="1">
      <alignment horizontal="left" vertical="center" wrapText="1"/>
    </xf>
    <xf numFmtId="0" fontId="68" fillId="2" borderId="2" xfId="0" applyFont="1" applyFill="1" applyBorder="1" applyAlignment="1">
      <alignment horizontal="center"/>
    </xf>
    <xf numFmtId="0" fontId="68" fillId="2" borderId="7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justify" vertical="center" wrapText="1"/>
    </xf>
    <xf numFmtId="0" fontId="68" fillId="2" borderId="8" xfId="0" applyFont="1" applyFill="1" applyBorder="1" applyAlignment="1">
      <alignment horizontal="justify" vertical="center" wrapText="1"/>
    </xf>
    <xf numFmtId="0" fontId="67" fillId="2" borderId="10" xfId="0" applyFont="1" applyFill="1" applyBorder="1" applyAlignment="1">
      <alignment horizontal="left" vertical="center" wrapText="1"/>
    </xf>
    <xf numFmtId="0" fontId="67" fillId="2" borderId="0" xfId="0" applyFont="1" applyFill="1" applyAlignment="1">
      <alignment horizontal="left" vertical="center" wrapText="1"/>
    </xf>
    <xf numFmtId="1" fontId="68" fillId="2" borderId="0" xfId="0" applyNumberFormat="1" applyFont="1" applyFill="1" applyAlignment="1">
      <alignment horizontal="left" vertical="center" wrapText="1"/>
    </xf>
    <xf numFmtId="1" fontId="68" fillId="2" borderId="8" xfId="0" applyNumberFormat="1" applyFont="1" applyFill="1" applyBorder="1" applyAlignment="1">
      <alignment horizontal="left" vertical="center" wrapText="1"/>
    </xf>
    <xf numFmtId="3" fontId="58" fillId="0" borderId="5" xfId="0" applyNumberFormat="1" applyFont="1" applyBorder="1" applyAlignment="1">
      <alignment horizontal="left" vertical="center" wrapText="1"/>
    </xf>
    <xf numFmtId="3" fontId="58" fillId="0" borderId="6" xfId="0" applyNumberFormat="1" applyFont="1" applyBorder="1" applyAlignment="1">
      <alignment horizontal="left" vertical="center" wrapText="1"/>
    </xf>
    <xf numFmtId="3" fontId="58" fillId="0" borderId="7" xfId="0" applyNumberFormat="1" applyFont="1" applyBorder="1" applyAlignment="1">
      <alignment horizontal="left" vertical="center" wrapText="1"/>
    </xf>
    <xf numFmtId="3" fontId="58" fillId="2" borderId="2" xfId="0" applyNumberFormat="1" applyFont="1" applyFill="1" applyBorder="1" applyAlignment="1">
      <alignment horizontal="center" wrapText="1"/>
    </xf>
    <xf numFmtId="0" fontId="54" fillId="2" borderId="12" xfId="0" applyFont="1" applyFill="1" applyBorder="1" applyAlignment="1">
      <alignment horizontal="center" vertical="center" wrapText="1"/>
    </xf>
    <xf numFmtId="0" fontId="54" fillId="2" borderId="13" xfId="0" applyFont="1" applyFill="1" applyBorder="1" applyAlignment="1">
      <alignment horizontal="center" vertical="center" wrapText="1"/>
    </xf>
    <xf numFmtId="3" fontId="58" fillId="2" borderId="2" xfId="0" applyNumberFormat="1" applyFont="1" applyFill="1" applyBorder="1" applyAlignment="1">
      <alignment horizontal="left" vertical="center" wrapText="1"/>
    </xf>
    <xf numFmtId="3" fontId="58" fillId="2" borderId="5" xfId="0" applyNumberFormat="1" applyFont="1" applyFill="1" applyBorder="1" applyAlignment="1">
      <alignment horizontal="left" vertical="center" wrapText="1"/>
    </xf>
    <xf numFmtId="3" fontId="58" fillId="2" borderId="6" xfId="0" applyNumberFormat="1" applyFont="1" applyFill="1" applyBorder="1" applyAlignment="1">
      <alignment horizontal="left" vertical="center" wrapText="1"/>
    </xf>
    <xf numFmtId="3" fontId="58" fillId="2" borderId="7" xfId="0" applyNumberFormat="1" applyFont="1" applyFill="1" applyBorder="1" applyAlignment="1">
      <alignment horizontal="left" vertical="center" wrapText="1"/>
    </xf>
    <xf numFmtId="0" fontId="54" fillId="2" borderId="12" xfId="0" applyFont="1" applyFill="1" applyBorder="1" applyAlignment="1">
      <alignment horizontal="left" vertical="center" wrapText="1"/>
    </xf>
    <xf numFmtId="14" fontId="45" fillId="2" borderId="6" xfId="0" applyNumberFormat="1" applyFont="1" applyFill="1" applyBorder="1" applyAlignment="1">
      <alignment horizontal="left" vertical="center" wrapText="1"/>
    </xf>
    <xf numFmtId="14" fontId="45" fillId="2" borderId="7" xfId="0" applyNumberFormat="1" applyFont="1" applyFill="1" applyBorder="1" applyAlignment="1">
      <alignment horizontal="left" vertical="center" wrapText="1"/>
    </xf>
    <xf numFmtId="0" fontId="55" fillId="17" borderId="2" xfId="0" applyFont="1" applyFill="1" applyBorder="1" applyAlignment="1">
      <alignment horizontal="left" vertical="center"/>
    </xf>
    <xf numFmtId="0" fontId="55" fillId="17" borderId="6" xfId="0" applyFont="1" applyFill="1" applyBorder="1" applyAlignment="1">
      <alignment horizontal="center" vertical="center" wrapText="1"/>
    </xf>
    <xf numFmtId="0" fontId="55" fillId="17" borderId="7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horizontal="center" vertical="center" wrapText="1"/>
    </xf>
    <xf numFmtId="0" fontId="56" fillId="2" borderId="8" xfId="0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 wrapText="1"/>
    </xf>
    <xf numFmtId="0" fontId="56" fillId="2" borderId="14" xfId="0" applyFont="1" applyFill="1" applyBorder="1" applyAlignment="1">
      <alignment horizontal="center" vertical="center" wrapText="1"/>
    </xf>
    <xf numFmtId="3" fontId="58" fillId="2" borderId="17" xfId="0" applyNumberFormat="1" applyFont="1" applyFill="1" applyBorder="1" applyAlignment="1">
      <alignment horizontal="left" vertical="center" wrapText="1"/>
    </xf>
    <xf numFmtId="0" fontId="56" fillId="2" borderId="2" xfId="0" applyFont="1" applyFill="1" applyBorder="1" applyAlignment="1">
      <alignment horizontal="center" vertical="center"/>
    </xf>
    <xf numFmtId="3" fontId="58" fillId="2" borderId="54" xfId="0" applyNumberFormat="1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center"/>
    </xf>
    <xf numFmtId="0" fontId="56" fillId="2" borderId="2" xfId="0" applyFont="1" applyFill="1" applyBorder="1" applyAlignment="1">
      <alignment horizontal="center"/>
    </xf>
    <xf numFmtId="0" fontId="56" fillId="2" borderId="16" xfId="0" applyFont="1" applyFill="1" applyBorder="1" applyAlignment="1">
      <alignment horizontal="center"/>
    </xf>
    <xf numFmtId="0" fontId="56" fillId="2" borderId="2" xfId="0" applyFont="1" applyFill="1" applyBorder="1" applyAlignment="1">
      <alignment horizontal="center" vertical="center" wrapText="1"/>
    </xf>
    <xf numFmtId="0" fontId="56" fillId="2" borderId="16" xfId="0" applyFont="1" applyFill="1" applyBorder="1" applyAlignment="1">
      <alignment horizontal="center" vertical="center" wrapText="1"/>
    </xf>
    <xf numFmtId="0" fontId="56" fillId="2" borderId="28" xfId="0" applyFont="1" applyFill="1" applyBorder="1" applyAlignment="1">
      <alignment horizontal="left" vertical="center" wrapText="1"/>
    </xf>
    <xf numFmtId="0" fontId="56" fillId="2" borderId="0" xfId="0" applyFont="1" applyFill="1" applyAlignment="1">
      <alignment horizontal="left" vertical="center" wrapText="1"/>
    </xf>
    <xf numFmtId="0" fontId="56" fillId="2" borderId="0" xfId="0" applyFont="1" applyFill="1" applyAlignment="1">
      <alignment horizontal="justify" vertical="center" wrapText="1"/>
    </xf>
    <xf numFmtId="0" fontId="56" fillId="2" borderId="8" xfId="0" applyFont="1" applyFill="1" applyBorder="1" applyAlignment="1">
      <alignment horizontal="justify" vertical="center" wrapText="1"/>
    </xf>
    <xf numFmtId="0" fontId="58" fillId="2" borderId="9" xfId="0" applyFont="1" applyFill="1" applyBorder="1" applyAlignment="1">
      <alignment horizontal="left" vertical="center" wrapText="1"/>
    </xf>
    <xf numFmtId="0" fontId="58" fillId="2" borderId="10" xfId="0" applyFont="1" applyFill="1" applyBorder="1" applyAlignment="1">
      <alignment horizontal="left" vertical="center" wrapText="1"/>
    </xf>
    <xf numFmtId="0" fontId="58" fillId="2" borderId="12" xfId="0" applyFont="1" applyFill="1" applyBorder="1" applyAlignment="1">
      <alignment horizontal="left" vertical="center" wrapText="1"/>
    </xf>
    <xf numFmtId="0" fontId="58" fillId="2" borderId="0" xfId="0" applyFont="1" applyFill="1" applyAlignment="1">
      <alignment horizontal="left" vertical="center" wrapText="1"/>
    </xf>
    <xf numFmtId="3" fontId="58" fillId="0" borderId="46" xfId="0" applyNumberFormat="1" applyFont="1" applyBorder="1" applyAlignment="1">
      <alignment horizontal="left" vertical="center" wrapText="1"/>
    </xf>
    <xf numFmtId="3" fontId="58" fillId="0" borderId="47" xfId="0" applyNumberFormat="1" applyFont="1" applyBorder="1" applyAlignment="1">
      <alignment horizontal="left" vertical="center" wrapText="1"/>
    </xf>
    <xf numFmtId="3" fontId="58" fillId="0" borderId="48" xfId="0" applyNumberFormat="1" applyFont="1" applyBorder="1" applyAlignment="1">
      <alignment horizontal="left" vertical="center" wrapText="1"/>
    </xf>
    <xf numFmtId="0" fontId="56" fillId="2" borderId="31" xfId="0" applyFont="1" applyFill="1" applyBorder="1" applyAlignment="1">
      <alignment horizontal="center" vertical="center"/>
    </xf>
    <xf numFmtId="3" fontId="58" fillId="2" borderId="31" xfId="0" applyNumberFormat="1" applyFont="1" applyFill="1" applyBorder="1" applyAlignment="1">
      <alignment horizontal="center" wrapText="1"/>
    </xf>
    <xf numFmtId="3" fontId="58" fillId="2" borderId="32" xfId="0" applyNumberFormat="1" applyFont="1" applyFill="1" applyBorder="1" applyAlignment="1">
      <alignment horizontal="center" wrapText="1"/>
    </xf>
    <xf numFmtId="3" fontId="58" fillId="2" borderId="16" xfId="0" applyNumberFormat="1" applyFont="1" applyFill="1" applyBorder="1" applyAlignment="1">
      <alignment horizontal="center" wrapText="1"/>
    </xf>
    <xf numFmtId="3" fontId="56" fillId="2" borderId="3" xfId="0" applyNumberFormat="1" applyFont="1" applyFill="1" applyBorder="1" applyAlignment="1">
      <alignment horizontal="center" vertical="center" wrapText="1"/>
    </xf>
    <xf numFmtId="3" fontId="56" fillId="2" borderId="15" xfId="0" applyNumberFormat="1" applyFont="1" applyFill="1" applyBorder="1" applyAlignment="1">
      <alignment horizontal="center" vertical="center" wrapText="1"/>
    </xf>
    <xf numFmtId="0" fontId="56" fillId="2" borderId="13" xfId="0" applyFont="1" applyFill="1" applyBorder="1" applyAlignment="1">
      <alignment horizontal="left" vertical="top" wrapText="1"/>
    </xf>
    <xf numFmtId="0" fontId="56" fillId="2" borderId="1" xfId="0" applyFont="1" applyFill="1" applyBorder="1" applyAlignment="1">
      <alignment horizontal="left" vertical="top" wrapText="1"/>
    </xf>
    <xf numFmtId="3" fontId="56" fillId="2" borderId="11" xfId="0" applyNumberFormat="1" applyFont="1" applyFill="1" applyBorder="1" applyAlignment="1">
      <alignment horizontal="center" vertical="center" wrapText="1"/>
    </xf>
    <xf numFmtId="3" fontId="56" fillId="2" borderId="8" xfId="0" applyNumberFormat="1" applyFont="1" applyFill="1" applyBorder="1" applyAlignment="1">
      <alignment horizontal="center" vertical="center" wrapText="1"/>
    </xf>
    <xf numFmtId="184" fontId="56" fillId="2" borderId="3" xfId="0" applyNumberFormat="1" applyFont="1" applyFill="1" applyBorder="1" applyAlignment="1">
      <alignment horizontal="center" vertical="center" wrapText="1"/>
    </xf>
    <xf numFmtId="184" fontId="56" fillId="2" borderId="15" xfId="0" applyNumberFormat="1" applyFont="1" applyFill="1" applyBorder="1" applyAlignment="1">
      <alignment horizontal="center" vertical="center" wrapText="1"/>
    </xf>
    <xf numFmtId="4" fontId="57" fillId="2" borderId="3" xfId="0" applyNumberFormat="1" applyFont="1" applyFill="1" applyBorder="1" applyAlignment="1">
      <alignment horizontal="center" vertical="center" wrapText="1"/>
    </xf>
    <xf numFmtId="4" fontId="57" fillId="2" borderId="15" xfId="0" applyNumberFormat="1" applyFont="1" applyFill="1" applyBorder="1" applyAlignment="1">
      <alignment horizontal="center" vertical="center" wrapText="1"/>
    </xf>
    <xf numFmtId="4" fontId="59" fillId="2" borderId="3" xfId="0" applyNumberFormat="1" applyFont="1" applyFill="1" applyBorder="1" applyAlignment="1">
      <alignment horizontal="center" vertical="center" wrapText="1"/>
    </xf>
    <xf numFmtId="4" fontId="59" fillId="2" borderId="15" xfId="0" applyNumberFormat="1" applyFont="1" applyFill="1" applyBorder="1" applyAlignment="1">
      <alignment horizontal="center" vertical="center" wrapText="1"/>
    </xf>
    <xf numFmtId="4" fontId="56" fillId="2" borderId="3" xfId="0" applyNumberFormat="1" applyFont="1" applyFill="1" applyBorder="1" applyAlignment="1">
      <alignment horizontal="center" vertical="center" wrapText="1"/>
    </xf>
    <xf numFmtId="4" fontId="56" fillId="2" borderId="15" xfId="0" applyNumberFormat="1" applyFont="1" applyFill="1" applyBorder="1" applyAlignment="1">
      <alignment horizontal="center" vertical="center" wrapText="1"/>
    </xf>
    <xf numFmtId="3" fontId="56" fillId="2" borderId="16" xfId="0" applyNumberFormat="1" applyFont="1" applyFill="1" applyBorder="1" applyAlignment="1">
      <alignment horizontal="center" vertical="center" wrapText="1"/>
    </xf>
    <xf numFmtId="3" fontId="56" fillId="2" borderId="56" xfId="0" applyNumberFormat="1" applyFont="1" applyFill="1" applyBorder="1" applyAlignment="1">
      <alignment horizontal="center" vertical="center" wrapText="1"/>
    </xf>
    <xf numFmtId="0" fontId="56" fillId="15" borderId="42" xfId="0" applyFont="1" applyFill="1" applyBorder="1" applyAlignment="1">
      <alignment horizontal="center" vertical="center" wrapText="1"/>
    </xf>
    <xf numFmtId="0" fontId="56" fillId="15" borderId="43" xfId="0" applyFont="1" applyFill="1" applyBorder="1" applyAlignment="1">
      <alignment horizontal="center" vertical="center" wrapText="1"/>
    </xf>
    <xf numFmtId="0" fontId="56" fillId="15" borderId="44" xfId="0" applyFont="1" applyFill="1" applyBorder="1" applyAlignment="1">
      <alignment horizontal="center" vertical="center" wrapText="1"/>
    </xf>
    <xf numFmtId="0" fontId="55" fillId="17" borderId="54" xfId="0" applyFont="1" applyFill="1" applyBorder="1" applyAlignment="1">
      <alignment horizontal="left" vertical="center"/>
    </xf>
    <xf numFmtId="0" fontId="55" fillId="17" borderId="6" xfId="0" applyFont="1" applyFill="1" applyBorder="1" applyAlignment="1">
      <alignment horizontal="left" vertical="center"/>
    </xf>
    <xf numFmtId="0" fontId="55" fillId="17" borderId="7" xfId="0" applyFont="1" applyFill="1" applyBorder="1" applyAlignment="1">
      <alignment horizontal="left" vertical="center"/>
    </xf>
    <xf numFmtId="0" fontId="56" fillId="2" borderId="9" xfId="0" applyFont="1" applyFill="1" applyBorder="1" applyAlignment="1">
      <alignment horizontal="center" vertical="center" wrapText="1"/>
    </xf>
    <xf numFmtId="0" fontId="56" fillId="2" borderId="10" xfId="0" applyFont="1" applyFill="1" applyBorder="1" applyAlignment="1">
      <alignment horizontal="center" vertical="center" wrapText="1"/>
    </xf>
    <xf numFmtId="0" fontId="56" fillId="2" borderId="11" xfId="0" applyFont="1" applyFill="1" applyBorder="1" applyAlignment="1">
      <alignment horizontal="center" vertical="center" wrapText="1"/>
    </xf>
    <xf numFmtId="1" fontId="56" fillId="2" borderId="0" xfId="0" applyNumberFormat="1" applyFont="1" applyFill="1" applyAlignment="1">
      <alignment horizontal="left" vertical="center" wrapText="1"/>
    </xf>
    <xf numFmtId="1" fontId="56" fillId="2" borderId="8" xfId="0" applyNumberFormat="1" applyFont="1" applyFill="1" applyBorder="1" applyAlignment="1">
      <alignment horizontal="left" vertical="center" wrapText="1"/>
    </xf>
    <xf numFmtId="0" fontId="58" fillId="2" borderId="12" xfId="0" applyFont="1" applyFill="1" applyBorder="1" applyAlignment="1">
      <alignment horizontal="left" wrapText="1"/>
    </xf>
    <xf numFmtId="0" fontId="58" fillId="2" borderId="0" xfId="0" applyFont="1" applyFill="1" applyAlignment="1">
      <alignment horizontal="left" wrapText="1"/>
    </xf>
    <xf numFmtId="0" fontId="56" fillId="2" borderId="49" xfId="0" applyFont="1" applyFill="1" applyBorder="1" applyAlignment="1">
      <alignment horizontal="center" vertical="center"/>
    </xf>
    <xf numFmtId="0" fontId="56" fillId="2" borderId="47" xfId="0" applyFont="1" applyFill="1" applyBorder="1" applyAlignment="1">
      <alignment horizontal="center" vertical="center"/>
    </xf>
    <xf numFmtId="0" fontId="56" fillId="2" borderId="48" xfId="0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center" vertical="center" wrapText="1"/>
    </xf>
    <xf numFmtId="0" fontId="56" fillId="2" borderId="52" xfId="0" applyFont="1" applyFill="1" applyBorder="1" applyAlignment="1">
      <alignment horizontal="center" vertical="center" wrapText="1"/>
    </xf>
    <xf numFmtId="0" fontId="56" fillId="2" borderId="53" xfId="0" applyFont="1" applyFill="1" applyBorder="1" applyAlignment="1">
      <alignment horizontal="center" vertical="center" wrapText="1"/>
    </xf>
    <xf numFmtId="0" fontId="56" fillId="2" borderId="5" xfId="0" applyFont="1" applyFill="1" applyBorder="1" applyAlignment="1">
      <alignment horizontal="center" vertical="center"/>
    </xf>
    <xf numFmtId="0" fontId="56" fillId="2" borderId="6" xfId="0" applyFont="1" applyFill="1" applyBorder="1" applyAlignment="1">
      <alignment horizontal="center" vertical="center"/>
    </xf>
    <xf numFmtId="0" fontId="56" fillId="2" borderId="7" xfId="0" applyFont="1" applyFill="1" applyBorder="1" applyAlignment="1">
      <alignment horizontal="center" vertical="center"/>
    </xf>
    <xf numFmtId="0" fontId="56" fillId="2" borderId="3" xfId="0" applyFont="1" applyFill="1" applyBorder="1" applyAlignment="1">
      <alignment horizontal="center" vertical="center" wrapText="1"/>
    </xf>
    <xf numFmtId="0" fontId="58" fillId="2" borderId="59" xfId="0" applyFont="1" applyFill="1" applyBorder="1" applyAlignment="1">
      <alignment horizontal="left" vertical="center" wrapText="1"/>
    </xf>
    <xf numFmtId="0" fontId="58" fillId="2" borderId="52" xfId="0" applyFont="1" applyFill="1" applyBorder="1" applyAlignment="1">
      <alignment horizontal="left" vertical="center" wrapText="1"/>
    </xf>
    <xf numFmtId="14" fontId="58" fillId="2" borderId="52" xfId="0" applyNumberFormat="1" applyFont="1" applyFill="1" applyBorder="1" applyAlignment="1">
      <alignment horizontal="left" vertical="center" wrapText="1"/>
    </xf>
    <xf numFmtId="14" fontId="58" fillId="2" borderId="53" xfId="0" applyNumberFormat="1" applyFont="1" applyFill="1" applyBorder="1" applyAlignment="1">
      <alignment horizontal="left" vertical="center" wrapText="1"/>
    </xf>
    <xf numFmtId="0" fontId="58" fillId="2" borderId="60" xfId="0" applyFont="1" applyFill="1" applyBorder="1" applyAlignment="1">
      <alignment horizontal="left" vertical="center" wrapText="1"/>
    </xf>
    <xf numFmtId="3" fontId="32" fillId="0" borderId="46" xfId="0" applyNumberFormat="1" applyFont="1" applyBorder="1" applyAlignment="1">
      <alignment horizontal="left" vertical="center" wrapText="1"/>
    </xf>
    <xf numFmtId="3" fontId="32" fillId="0" borderId="47" xfId="0" applyNumberFormat="1" applyFont="1" applyBorder="1" applyAlignment="1">
      <alignment horizontal="left" vertical="center" wrapText="1"/>
    </xf>
    <xf numFmtId="3" fontId="32" fillId="0" borderId="48" xfId="0" applyNumberFormat="1" applyFont="1" applyBorder="1" applyAlignment="1">
      <alignment horizontal="left" vertical="center" wrapText="1"/>
    </xf>
    <xf numFmtId="3" fontId="32" fillId="2" borderId="31" xfId="0" applyNumberFormat="1" applyFont="1" applyFill="1" applyBorder="1" applyAlignment="1">
      <alignment horizontal="center" wrapText="1"/>
    </xf>
    <xf numFmtId="3" fontId="32" fillId="2" borderId="32" xfId="0" applyNumberFormat="1" applyFont="1" applyFill="1" applyBorder="1" applyAlignment="1">
      <alignment horizontal="center" wrapText="1"/>
    </xf>
    <xf numFmtId="3" fontId="32" fillId="2" borderId="2" xfId="0" applyNumberFormat="1" applyFont="1" applyFill="1" applyBorder="1" applyAlignment="1">
      <alignment horizontal="center" wrapText="1"/>
    </xf>
    <xf numFmtId="3" fontId="32" fillId="2" borderId="16" xfId="0" applyNumberFormat="1" applyFont="1" applyFill="1" applyBorder="1" applyAlignment="1">
      <alignment horizontal="center" wrapText="1"/>
    </xf>
    <xf numFmtId="3" fontId="32" fillId="2" borderId="17" xfId="0" applyNumberFormat="1" applyFont="1" applyFill="1" applyBorder="1" applyAlignment="1">
      <alignment horizontal="left" vertical="center" wrapText="1"/>
    </xf>
    <xf numFmtId="3" fontId="32" fillId="2" borderId="2" xfId="0" applyNumberFormat="1" applyFont="1" applyFill="1" applyBorder="1" applyAlignment="1">
      <alignment horizontal="left" vertical="center" wrapText="1"/>
    </xf>
    <xf numFmtId="3" fontId="32" fillId="2" borderId="54" xfId="0" applyNumberFormat="1" applyFont="1" applyFill="1" applyBorder="1" applyAlignment="1">
      <alignment horizontal="left" vertical="center" wrapText="1"/>
    </xf>
    <xf numFmtId="3" fontId="32" fillId="2" borderId="6" xfId="0" applyNumberFormat="1" applyFont="1" applyFill="1" applyBorder="1" applyAlignment="1">
      <alignment horizontal="left" vertical="center" wrapText="1"/>
    </xf>
    <xf numFmtId="3" fontId="32" fillId="2" borderId="7" xfId="0" applyNumberFormat="1" applyFont="1" applyFill="1" applyBorder="1" applyAlignment="1">
      <alignment horizontal="left" vertical="center" wrapText="1"/>
    </xf>
    <xf numFmtId="0" fontId="49" fillId="2" borderId="17" xfId="0" applyFont="1" applyFill="1" applyBorder="1" applyAlignment="1">
      <alignment horizontal="center" vertical="center" wrapText="1"/>
    </xf>
    <xf numFmtId="3" fontId="41" fillId="2" borderId="11" xfId="0" applyNumberFormat="1" applyFont="1" applyFill="1" applyBorder="1" applyAlignment="1">
      <alignment horizontal="center" vertical="center" wrapText="1"/>
    </xf>
    <xf numFmtId="3" fontId="41" fillId="2" borderId="8" xfId="0" applyNumberFormat="1" applyFont="1" applyFill="1" applyBorder="1" applyAlignment="1">
      <alignment horizontal="center" vertical="center" wrapText="1"/>
    </xf>
    <xf numFmtId="0" fontId="30" fillId="15" borderId="42" xfId="0" applyFont="1" applyFill="1" applyBorder="1" applyAlignment="1">
      <alignment horizontal="center" vertical="center" wrapText="1"/>
    </xf>
    <xf numFmtId="0" fontId="30" fillId="15" borderId="43" xfId="0" applyFont="1" applyFill="1" applyBorder="1" applyAlignment="1">
      <alignment horizontal="center" vertical="center" wrapText="1"/>
    </xf>
    <xf numFmtId="0" fontId="30" fillId="15" borderId="44" xfId="0" applyFont="1" applyFill="1" applyBorder="1" applyAlignment="1">
      <alignment horizontal="center" vertical="center" wrapText="1"/>
    </xf>
    <xf numFmtId="0" fontId="43" fillId="17" borderId="6" xfId="0" applyFont="1" applyFill="1" applyBorder="1" applyAlignment="1">
      <alignment horizontal="center" vertical="center" wrapText="1"/>
    </xf>
    <xf numFmtId="0" fontId="43" fillId="17" borderId="7" xfId="0" applyFont="1" applyFill="1" applyBorder="1" applyAlignment="1">
      <alignment horizontal="center" vertical="center" wrapText="1"/>
    </xf>
    <xf numFmtId="3" fontId="49" fillId="2" borderId="15" xfId="0" applyNumberFormat="1" applyFont="1" applyFill="1" applyBorder="1" applyAlignment="1">
      <alignment horizontal="right" vertical="center" wrapText="1"/>
    </xf>
    <xf numFmtId="3" fontId="49" fillId="2" borderId="16" xfId="0" applyNumberFormat="1" applyFont="1" applyFill="1" applyBorder="1" applyAlignment="1">
      <alignment horizontal="right" vertical="center" wrapText="1"/>
    </xf>
    <xf numFmtId="3" fontId="49" fillId="2" borderId="56" xfId="0" applyNumberFormat="1" applyFont="1" applyFill="1" applyBorder="1" applyAlignment="1">
      <alignment horizontal="right" vertical="center" wrapText="1"/>
    </xf>
    <xf numFmtId="0" fontId="29" fillId="2" borderId="49" xfId="0" applyFont="1" applyFill="1" applyBorder="1" applyAlignment="1">
      <alignment horizontal="center" vertical="center"/>
    </xf>
    <xf numFmtId="0" fontId="29" fillId="2" borderId="47" xfId="0" applyFont="1" applyFill="1" applyBorder="1" applyAlignment="1">
      <alignment horizontal="center" vertical="center"/>
    </xf>
    <xf numFmtId="0" fontId="29" fillId="2" borderId="48" xfId="0" applyFont="1" applyFill="1" applyBorder="1" applyAlignment="1">
      <alignment horizontal="center" vertical="center"/>
    </xf>
    <xf numFmtId="0" fontId="30" fillId="2" borderId="54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 wrapText="1"/>
    </xf>
    <xf numFmtId="0" fontId="30" fillId="2" borderId="7" xfId="0" applyFont="1" applyFill="1" applyBorder="1" applyAlignment="1">
      <alignment horizontal="left" vertical="center" wrapText="1"/>
    </xf>
    <xf numFmtId="0" fontId="30" fillId="2" borderId="5" xfId="0" applyFont="1" applyFill="1" applyBorder="1" applyAlignment="1">
      <alignment horizontal="left" vertical="center" wrapText="1"/>
    </xf>
    <xf numFmtId="0" fontId="30" fillId="2" borderId="65" xfId="0" applyFont="1" applyFill="1" applyBorder="1" applyAlignment="1">
      <alignment horizontal="left" vertical="center" wrapText="1"/>
    </xf>
    <xf numFmtId="14" fontId="30" fillId="2" borderId="52" xfId="0" applyNumberFormat="1" applyFont="1" applyFill="1" applyBorder="1" applyAlignment="1">
      <alignment horizontal="left" vertical="center" wrapText="1"/>
    </xf>
    <xf numFmtId="14" fontId="30" fillId="2" borderId="53" xfId="0" applyNumberFormat="1" applyFont="1" applyFill="1" applyBorder="1" applyAlignment="1">
      <alignment horizontal="left" vertical="center" wrapText="1"/>
    </xf>
    <xf numFmtId="0" fontId="30" fillId="2" borderId="60" xfId="0" applyFont="1" applyFill="1" applyBorder="1" applyAlignment="1">
      <alignment horizontal="left" vertical="center" wrapText="1"/>
    </xf>
    <xf numFmtId="4" fontId="31" fillId="0" borderId="41" xfId="0" applyNumberFormat="1" applyFont="1" applyFill="1" applyBorder="1" applyAlignment="1">
      <alignment horizontal="right" vertical="center" wrapText="1"/>
    </xf>
    <xf numFmtId="4" fontId="29" fillId="0" borderId="41" xfId="0" applyNumberFormat="1" applyFont="1" applyFill="1" applyBorder="1" applyAlignment="1">
      <alignment horizontal="right" vertical="center" wrapText="1"/>
    </xf>
  </cellXfs>
  <cellStyles count="543">
    <cellStyle name="Euro" xfId="8" xr:uid="{00000000-0005-0000-0000-000000000000}"/>
    <cellStyle name="Euro 10" xfId="9" xr:uid="{00000000-0005-0000-0000-000001000000}"/>
    <cellStyle name="Euro 11" xfId="10" xr:uid="{00000000-0005-0000-0000-000002000000}"/>
    <cellStyle name="Euro 12" xfId="11" xr:uid="{00000000-0005-0000-0000-000003000000}"/>
    <cellStyle name="Euro 13" xfId="12" xr:uid="{00000000-0005-0000-0000-000004000000}"/>
    <cellStyle name="Euro 14" xfId="13" xr:uid="{00000000-0005-0000-0000-000005000000}"/>
    <cellStyle name="Euro 15" xfId="14" xr:uid="{00000000-0005-0000-0000-000006000000}"/>
    <cellStyle name="Euro 16" xfId="15" xr:uid="{00000000-0005-0000-0000-000007000000}"/>
    <cellStyle name="Euro 17" xfId="16" xr:uid="{00000000-0005-0000-0000-000008000000}"/>
    <cellStyle name="Euro 18" xfId="17" xr:uid="{00000000-0005-0000-0000-000009000000}"/>
    <cellStyle name="Euro 19" xfId="18" xr:uid="{00000000-0005-0000-0000-00000A000000}"/>
    <cellStyle name="Euro 2" xfId="19" xr:uid="{00000000-0005-0000-0000-00000B000000}"/>
    <cellStyle name="Euro 20" xfId="20" xr:uid="{00000000-0005-0000-0000-00000C000000}"/>
    <cellStyle name="Euro 21" xfId="21" xr:uid="{00000000-0005-0000-0000-00000D000000}"/>
    <cellStyle name="Euro 22" xfId="22" xr:uid="{00000000-0005-0000-0000-00000E000000}"/>
    <cellStyle name="Euro 23" xfId="23" xr:uid="{00000000-0005-0000-0000-00000F000000}"/>
    <cellStyle name="Euro 24" xfId="24" xr:uid="{00000000-0005-0000-0000-000010000000}"/>
    <cellStyle name="Euro 25" xfId="25" xr:uid="{00000000-0005-0000-0000-000011000000}"/>
    <cellStyle name="Euro 26" xfId="26" xr:uid="{00000000-0005-0000-0000-000012000000}"/>
    <cellStyle name="Euro 27" xfId="27" xr:uid="{00000000-0005-0000-0000-000013000000}"/>
    <cellStyle name="Euro 28" xfId="28" xr:uid="{00000000-0005-0000-0000-000014000000}"/>
    <cellStyle name="Euro 29" xfId="29" xr:uid="{00000000-0005-0000-0000-000015000000}"/>
    <cellStyle name="Euro 3" xfId="30" xr:uid="{00000000-0005-0000-0000-000016000000}"/>
    <cellStyle name="Euro 30" xfId="31" xr:uid="{00000000-0005-0000-0000-000017000000}"/>
    <cellStyle name="Euro 31" xfId="32" xr:uid="{00000000-0005-0000-0000-000018000000}"/>
    <cellStyle name="Euro 32" xfId="33" xr:uid="{00000000-0005-0000-0000-000019000000}"/>
    <cellStyle name="Euro 33" xfId="34" xr:uid="{00000000-0005-0000-0000-00001A000000}"/>
    <cellStyle name="Euro 34" xfId="35" xr:uid="{00000000-0005-0000-0000-00001B000000}"/>
    <cellStyle name="Euro 35" xfId="36" xr:uid="{00000000-0005-0000-0000-00001C000000}"/>
    <cellStyle name="Euro 36" xfId="37" xr:uid="{00000000-0005-0000-0000-00001D000000}"/>
    <cellStyle name="Euro 37" xfId="38" xr:uid="{00000000-0005-0000-0000-00001E000000}"/>
    <cellStyle name="Euro 38" xfId="39" xr:uid="{00000000-0005-0000-0000-00001F000000}"/>
    <cellStyle name="Euro 39" xfId="40" xr:uid="{00000000-0005-0000-0000-000020000000}"/>
    <cellStyle name="Euro 4" xfId="41" xr:uid="{00000000-0005-0000-0000-000021000000}"/>
    <cellStyle name="Euro 40" xfId="42" xr:uid="{00000000-0005-0000-0000-000022000000}"/>
    <cellStyle name="Euro 41" xfId="43" xr:uid="{00000000-0005-0000-0000-000023000000}"/>
    <cellStyle name="Euro 42" xfId="44" xr:uid="{00000000-0005-0000-0000-000024000000}"/>
    <cellStyle name="Euro 43" xfId="45" xr:uid="{00000000-0005-0000-0000-000025000000}"/>
    <cellStyle name="Euro 44" xfId="46" xr:uid="{00000000-0005-0000-0000-000026000000}"/>
    <cellStyle name="Euro 45" xfId="47" xr:uid="{00000000-0005-0000-0000-000027000000}"/>
    <cellStyle name="Euro 46" xfId="48" xr:uid="{00000000-0005-0000-0000-000028000000}"/>
    <cellStyle name="Euro 47" xfId="49" xr:uid="{00000000-0005-0000-0000-000029000000}"/>
    <cellStyle name="Euro 5" xfId="50" xr:uid="{00000000-0005-0000-0000-00002A000000}"/>
    <cellStyle name="Euro 6" xfId="51" xr:uid="{00000000-0005-0000-0000-00002B000000}"/>
    <cellStyle name="Euro 7" xfId="52" xr:uid="{00000000-0005-0000-0000-00002C000000}"/>
    <cellStyle name="Euro 8" xfId="53" xr:uid="{00000000-0005-0000-0000-00002D000000}"/>
    <cellStyle name="Euro 9" xfId="54" xr:uid="{00000000-0005-0000-0000-00002E000000}"/>
    <cellStyle name="Hipervínculo 2" xfId="55" xr:uid="{00000000-0005-0000-0000-00002F000000}"/>
    <cellStyle name="Hipervínculo 3" xfId="56" xr:uid="{00000000-0005-0000-0000-000030000000}"/>
    <cellStyle name="Hipervínculo 4" xfId="451" xr:uid="{00000000-0005-0000-0000-000031000000}"/>
    <cellStyle name="Millares" xfId="333" builtinId="3"/>
    <cellStyle name="Millares [0]" xfId="352" builtinId="6"/>
    <cellStyle name="Millares [0] 2" xfId="362" xr:uid="{00000000-0005-0000-0000-000034000000}"/>
    <cellStyle name="Millares [0] 2 2" xfId="461" xr:uid="{00000000-0005-0000-0000-000035000000}"/>
    <cellStyle name="Millares [0] 3" xfId="434" xr:uid="{00000000-0005-0000-0000-000036000000}"/>
    <cellStyle name="Millares [0] 3 2" xfId="522" xr:uid="{00000000-0005-0000-0000-000037000000}"/>
    <cellStyle name="Millares [0] 4" xfId="442" xr:uid="{00000000-0005-0000-0000-000038000000}"/>
    <cellStyle name="Millares [0] 4 2" xfId="527" xr:uid="{00000000-0005-0000-0000-000039000000}"/>
    <cellStyle name="Millares [0] 5" xfId="424" xr:uid="{00000000-0005-0000-0000-00003A000000}"/>
    <cellStyle name="Millares [0] 5 2" xfId="516" xr:uid="{00000000-0005-0000-0000-00003B000000}"/>
    <cellStyle name="Millares [0] 6" xfId="536" xr:uid="{00000000-0005-0000-0000-00003C000000}"/>
    <cellStyle name="Millares [0] 7" xfId="538" xr:uid="{00000000-0005-0000-0000-00003D000000}"/>
    <cellStyle name="Millares [0] 8" xfId="542" xr:uid="{00000000-0005-0000-0000-00003E000000}"/>
    <cellStyle name="Millares 10" xfId="57" xr:uid="{00000000-0005-0000-0000-00003F000000}"/>
    <cellStyle name="Millares 10 2" xfId="364" xr:uid="{00000000-0005-0000-0000-000040000000}"/>
    <cellStyle name="Millares 10 2 2" xfId="463" xr:uid="{00000000-0005-0000-0000-000041000000}"/>
    <cellStyle name="Millares 11" xfId="335" xr:uid="{00000000-0005-0000-0000-000042000000}"/>
    <cellStyle name="Millares 11 2" xfId="433" xr:uid="{00000000-0005-0000-0000-000043000000}"/>
    <cellStyle name="Millares 11 2 2" xfId="58" xr:uid="{00000000-0005-0000-0000-000044000000}"/>
    <cellStyle name="Millares 11 2 2 6" xfId="366" xr:uid="{00000000-0005-0000-0000-000045000000}"/>
    <cellStyle name="Millares 11 2 3" xfId="521" xr:uid="{00000000-0005-0000-0000-000046000000}"/>
    <cellStyle name="Millares 11 3" xfId="441" xr:uid="{00000000-0005-0000-0000-000047000000}"/>
    <cellStyle name="Millares 11 3 2" xfId="526" xr:uid="{00000000-0005-0000-0000-000048000000}"/>
    <cellStyle name="Millares 11 4" xfId="365" xr:uid="{00000000-0005-0000-0000-000049000000}"/>
    <cellStyle name="Millares 11 4 2" xfId="464" xr:uid="{00000000-0005-0000-0000-00004A000000}"/>
    <cellStyle name="Millares 11 5" xfId="455" xr:uid="{00000000-0005-0000-0000-00004B000000}"/>
    <cellStyle name="Millares 12" xfId="363" xr:uid="{00000000-0005-0000-0000-00004C000000}"/>
    <cellStyle name="Millares 12 2" xfId="462" xr:uid="{00000000-0005-0000-0000-00004D000000}"/>
    <cellStyle name="Millares 13" xfId="360" xr:uid="{00000000-0005-0000-0000-00004E000000}"/>
    <cellStyle name="Millares 13 2" xfId="460" xr:uid="{00000000-0005-0000-0000-00004F000000}"/>
    <cellStyle name="Millares 14" xfId="429" xr:uid="{00000000-0005-0000-0000-000050000000}"/>
    <cellStyle name="Millares 14 2" xfId="518" xr:uid="{00000000-0005-0000-0000-000051000000}"/>
    <cellStyle name="Millares 15" xfId="431" xr:uid="{00000000-0005-0000-0000-000052000000}"/>
    <cellStyle name="Millares 15 2" xfId="519" xr:uid="{00000000-0005-0000-0000-000053000000}"/>
    <cellStyle name="Millares 16" xfId="439" xr:uid="{00000000-0005-0000-0000-000054000000}"/>
    <cellStyle name="Millares 16 2" xfId="524" xr:uid="{00000000-0005-0000-0000-000055000000}"/>
    <cellStyle name="Millares 17" xfId="356" xr:uid="{00000000-0005-0000-0000-000056000000}"/>
    <cellStyle name="Millares 17 2" xfId="458" xr:uid="{00000000-0005-0000-0000-000057000000}"/>
    <cellStyle name="Millares 18" xfId="420" xr:uid="{00000000-0005-0000-0000-000058000000}"/>
    <cellStyle name="Millares 18 2" xfId="514" xr:uid="{00000000-0005-0000-0000-000059000000}"/>
    <cellStyle name="Millares 19" xfId="447" xr:uid="{00000000-0005-0000-0000-00005A000000}"/>
    <cellStyle name="Millares 19 2" xfId="532" xr:uid="{00000000-0005-0000-0000-00005B000000}"/>
    <cellStyle name="Millares 2" xfId="3" xr:uid="{00000000-0005-0000-0000-00005C000000}"/>
    <cellStyle name="Millares 2 10" xfId="59" xr:uid="{00000000-0005-0000-0000-00005D000000}"/>
    <cellStyle name="Millares 2 11" xfId="60" xr:uid="{00000000-0005-0000-0000-00005E000000}"/>
    <cellStyle name="Millares 2 12" xfId="61" xr:uid="{00000000-0005-0000-0000-00005F000000}"/>
    <cellStyle name="Millares 2 13" xfId="62" xr:uid="{00000000-0005-0000-0000-000060000000}"/>
    <cellStyle name="Millares 2 14" xfId="63" xr:uid="{00000000-0005-0000-0000-000061000000}"/>
    <cellStyle name="Millares 2 15" xfId="64" xr:uid="{00000000-0005-0000-0000-000062000000}"/>
    <cellStyle name="Millares 2 16" xfId="65" xr:uid="{00000000-0005-0000-0000-000063000000}"/>
    <cellStyle name="Millares 2 17" xfId="66" xr:uid="{00000000-0005-0000-0000-000064000000}"/>
    <cellStyle name="Millares 2 18" xfId="67" xr:uid="{00000000-0005-0000-0000-000065000000}"/>
    <cellStyle name="Millares 2 19" xfId="68" xr:uid="{00000000-0005-0000-0000-000066000000}"/>
    <cellStyle name="Millares 2 2" xfId="69" xr:uid="{00000000-0005-0000-0000-000067000000}"/>
    <cellStyle name="Millares 2 2 2" xfId="70" xr:uid="{00000000-0005-0000-0000-000068000000}"/>
    <cellStyle name="Millares 2 2 2 2" xfId="71" xr:uid="{00000000-0005-0000-0000-000069000000}"/>
    <cellStyle name="Millares 2 2 2 3" xfId="368" xr:uid="{00000000-0005-0000-0000-00006A000000}"/>
    <cellStyle name="Millares 2 2 2 3 2" xfId="466" xr:uid="{00000000-0005-0000-0000-00006B000000}"/>
    <cellStyle name="Millares 2 2 3" xfId="72" xr:uid="{00000000-0005-0000-0000-00006C000000}"/>
    <cellStyle name="Millares 2 20" xfId="73" xr:uid="{00000000-0005-0000-0000-00006D000000}"/>
    <cellStyle name="Millares 2 21" xfId="74" xr:uid="{00000000-0005-0000-0000-00006E000000}"/>
    <cellStyle name="Millares 2 22" xfId="75" xr:uid="{00000000-0005-0000-0000-00006F000000}"/>
    <cellStyle name="Millares 2 23" xfId="76" xr:uid="{00000000-0005-0000-0000-000070000000}"/>
    <cellStyle name="Millares 2 24" xfId="77" xr:uid="{00000000-0005-0000-0000-000071000000}"/>
    <cellStyle name="Millares 2 25" xfId="78" xr:uid="{00000000-0005-0000-0000-000072000000}"/>
    <cellStyle name="Millares 2 26" xfId="79" xr:uid="{00000000-0005-0000-0000-000073000000}"/>
    <cellStyle name="Millares 2 27" xfId="80" xr:uid="{00000000-0005-0000-0000-000074000000}"/>
    <cellStyle name="Millares 2 28" xfId="81" xr:uid="{00000000-0005-0000-0000-000075000000}"/>
    <cellStyle name="Millares 2 29" xfId="82" xr:uid="{00000000-0005-0000-0000-000076000000}"/>
    <cellStyle name="Millares 2 3" xfId="83" xr:uid="{00000000-0005-0000-0000-000077000000}"/>
    <cellStyle name="Millares 2 3 2" xfId="440" xr:uid="{00000000-0005-0000-0000-000078000000}"/>
    <cellStyle name="Millares 2 3 2 2" xfId="525" xr:uid="{00000000-0005-0000-0000-000079000000}"/>
    <cellStyle name="Millares 2 3 3" xfId="369" xr:uid="{00000000-0005-0000-0000-00007A000000}"/>
    <cellStyle name="Millares 2 3 3 2" xfId="467" xr:uid="{00000000-0005-0000-0000-00007B000000}"/>
    <cellStyle name="Millares 2 30" xfId="84" xr:uid="{00000000-0005-0000-0000-00007C000000}"/>
    <cellStyle name="Millares 2 31" xfId="85" xr:uid="{00000000-0005-0000-0000-00007D000000}"/>
    <cellStyle name="Millares 2 32" xfId="86" xr:uid="{00000000-0005-0000-0000-00007E000000}"/>
    <cellStyle name="Millares 2 33" xfId="87" xr:uid="{00000000-0005-0000-0000-00007F000000}"/>
    <cellStyle name="Millares 2 34" xfId="88" xr:uid="{00000000-0005-0000-0000-000080000000}"/>
    <cellStyle name="Millares 2 35" xfId="89" xr:uid="{00000000-0005-0000-0000-000081000000}"/>
    <cellStyle name="Millares 2 36" xfId="90" xr:uid="{00000000-0005-0000-0000-000082000000}"/>
    <cellStyle name="Millares 2 37" xfId="91" xr:uid="{00000000-0005-0000-0000-000083000000}"/>
    <cellStyle name="Millares 2 38" xfId="92" xr:uid="{00000000-0005-0000-0000-000084000000}"/>
    <cellStyle name="Millares 2 39" xfId="93" xr:uid="{00000000-0005-0000-0000-000085000000}"/>
    <cellStyle name="Millares 2 4" xfId="94" xr:uid="{00000000-0005-0000-0000-000086000000}"/>
    <cellStyle name="Millares 2 4 2" xfId="334" xr:uid="{00000000-0005-0000-0000-000087000000}"/>
    <cellStyle name="Millares 2 4 2 2" xfId="432" xr:uid="{00000000-0005-0000-0000-000088000000}"/>
    <cellStyle name="Millares 2 4 2 2 2" xfId="520" xr:uid="{00000000-0005-0000-0000-000089000000}"/>
    <cellStyle name="Millares 2 4 2 3" xfId="371" xr:uid="{00000000-0005-0000-0000-00008A000000}"/>
    <cellStyle name="Millares 2 4 2 3 2" xfId="469" xr:uid="{00000000-0005-0000-0000-00008B000000}"/>
    <cellStyle name="Millares 2 4 3" xfId="370" xr:uid="{00000000-0005-0000-0000-00008C000000}"/>
    <cellStyle name="Millares 2 4 3 2" xfId="468" xr:uid="{00000000-0005-0000-0000-00008D000000}"/>
    <cellStyle name="Millares 2 4 4" xfId="453" xr:uid="{00000000-0005-0000-0000-00008E000000}"/>
    <cellStyle name="Millares 2 40" xfId="95" xr:uid="{00000000-0005-0000-0000-00008F000000}"/>
    <cellStyle name="Millares 2 41" xfId="96" xr:uid="{00000000-0005-0000-0000-000090000000}"/>
    <cellStyle name="Millares 2 42" xfId="97" xr:uid="{00000000-0005-0000-0000-000091000000}"/>
    <cellStyle name="Millares 2 43" xfId="98" xr:uid="{00000000-0005-0000-0000-000092000000}"/>
    <cellStyle name="Millares 2 44" xfId="99" xr:uid="{00000000-0005-0000-0000-000093000000}"/>
    <cellStyle name="Millares 2 45" xfId="100" xr:uid="{00000000-0005-0000-0000-000094000000}"/>
    <cellStyle name="Millares 2 46" xfId="101" xr:uid="{00000000-0005-0000-0000-000095000000}"/>
    <cellStyle name="Millares 2 47" xfId="102" xr:uid="{00000000-0005-0000-0000-000096000000}"/>
    <cellStyle name="Millares 2 48" xfId="103" xr:uid="{00000000-0005-0000-0000-000097000000}"/>
    <cellStyle name="Millares 2 49" xfId="104" xr:uid="{00000000-0005-0000-0000-000098000000}"/>
    <cellStyle name="Millares 2 5" xfId="7" xr:uid="{00000000-0005-0000-0000-000099000000}"/>
    <cellStyle name="Millares 2 50" xfId="105" xr:uid="{00000000-0005-0000-0000-00009A000000}"/>
    <cellStyle name="Millares 2 50 2" xfId="372" xr:uid="{00000000-0005-0000-0000-00009B000000}"/>
    <cellStyle name="Millares 2 50 2 2" xfId="470" xr:uid="{00000000-0005-0000-0000-00009C000000}"/>
    <cellStyle name="Millares 2 51" xfId="106" xr:uid="{00000000-0005-0000-0000-00009D000000}"/>
    <cellStyle name="Millares 2 51 2" xfId="373" xr:uid="{00000000-0005-0000-0000-00009E000000}"/>
    <cellStyle name="Millares 2 51 2 2" xfId="471" xr:uid="{00000000-0005-0000-0000-00009F000000}"/>
    <cellStyle name="Millares 2 52" xfId="107" xr:uid="{00000000-0005-0000-0000-0000A0000000}"/>
    <cellStyle name="Millares 2 52 2" xfId="374" xr:uid="{00000000-0005-0000-0000-0000A1000000}"/>
    <cellStyle name="Millares 2 52 2 2" xfId="472" xr:uid="{00000000-0005-0000-0000-0000A2000000}"/>
    <cellStyle name="Millares 2 53" xfId="108" xr:uid="{00000000-0005-0000-0000-0000A3000000}"/>
    <cellStyle name="Millares 2 53 2" xfId="375" xr:uid="{00000000-0005-0000-0000-0000A4000000}"/>
    <cellStyle name="Millares 2 53 2 2" xfId="473" xr:uid="{00000000-0005-0000-0000-0000A5000000}"/>
    <cellStyle name="Millares 2 54" xfId="109" xr:uid="{00000000-0005-0000-0000-0000A6000000}"/>
    <cellStyle name="Millares 2 54 2" xfId="376" xr:uid="{00000000-0005-0000-0000-0000A7000000}"/>
    <cellStyle name="Millares 2 54 2 2" xfId="474" xr:uid="{00000000-0005-0000-0000-0000A8000000}"/>
    <cellStyle name="Millares 2 55" xfId="110" xr:uid="{00000000-0005-0000-0000-0000A9000000}"/>
    <cellStyle name="Millares 2 55 2" xfId="377" xr:uid="{00000000-0005-0000-0000-0000AA000000}"/>
    <cellStyle name="Millares 2 55 2 2" xfId="475" xr:uid="{00000000-0005-0000-0000-0000AB000000}"/>
    <cellStyle name="Millares 2 56" xfId="111" xr:uid="{00000000-0005-0000-0000-0000AC000000}"/>
    <cellStyle name="Millares 2 56 2" xfId="378" xr:uid="{00000000-0005-0000-0000-0000AD000000}"/>
    <cellStyle name="Millares 2 56 2 2" xfId="476" xr:uid="{00000000-0005-0000-0000-0000AE000000}"/>
    <cellStyle name="Millares 2 57" xfId="112" xr:uid="{00000000-0005-0000-0000-0000AF000000}"/>
    <cellStyle name="Millares 2 57 2" xfId="379" xr:uid="{00000000-0005-0000-0000-0000B0000000}"/>
    <cellStyle name="Millares 2 57 2 2" xfId="477" xr:uid="{00000000-0005-0000-0000-0000B1000000}"/>
    <cellStyle name="Millares 2 58" xfId="113" xr:uid="{00000000-0005-0000-0000-0000B2000000}"/>
    <cellStyle name="Millares 2 58 2" xfId="380" xr:uid="{00000000-0005-0000-0000-0000B3000000}"/>
    <cellStyle name="Millares 2 58 2 2" xfId="478" xr:uid="{00000000-0005-0000-0000-0000B4000000}"/>
    <cellStyle name="Millares 2 59" xfId="114" xr:uid="{00000000-0005-0000-0000-0000B5000000}"/>
    <cellStyle name="Millares 2 59 2" xfId="381" xr:uid="{00000000-0005-0000-0000-0000B6000000}"/>
    <cellStyle name="Millares 2 59 2 2" xfId="479" xr:uid="{00000000-0005-0000-0000-0000B7000000}"/>
    <cellStyle name="Millares 2 6" xfId="115" xr:uid="{00000000-0005-0000-0000-0000B8000000}"/>
    <cellStyle name="Millares 2 60" xfId="116" xr:uid="{00000000-0005-0000-0000-0000B9000000}"/>
    <cellStyle name="Millares 2 60 2" xfId="382" xr:uid="{00000000-0005-0000-0000-0000BA000000}"/>
    <cellStyle name="Millares 2 60 2 2" xfId="480" xr:uid="{00000000-0005-0000-0000-0000BB000000}"/>
    <cellStyle name="Millares 2 61" xfId="117" xr:uid="{00000000-0005-0000-0000-0000BC000000}"/>
    <cellStyle name="Millares 2 61 2" xfId="383" xr:uid="{00000000-0005-0000-0000-0000BD000000}"/>
    <cellStyle name="Millares 2 61 2 2" xfId="481" xr:uid="{00000000-0005-0000-0000-0000BE000000}"/>
    <cellStyle name="Millares 2 62" xfId="118" xr:uid="{00000000-0005-0000-0000-0000BF000000}"/>
    <cellStyle name="Millares 2 62 2" xfId="384" xr:uid="{00000000-0005-0000-0000-0000C0000000}"/>
    <cellStyle name="Millares 2 62 2 2" xfId="482" xr:uid="{00000000-0005-0000-0000-0000C1000000}"/>
    <cellStyle name="Millares 2 63" xfId="119" xr:uid="{00000000-0005-0000-0000-0000C2000000}"/>
    <cellStyle name="Millares 2 63 2" xfId="385" xr:uid="{00000000-0005-0000-0000-0000C3000000}"/>
    <cellStyle name="Millares 2 63 2 2" xfId="483" xr:uid="{00000000-0005-0000-0000-0000C4000000}"/>
    <cellStyle name="Millares 2 64" xfId="120" xr:uid="{00000000-0005-0000-0000-0000C5000000}"/>
    <cellStyle name="Millares 2 64 2" xfId="386" xr:uid="{00000000-0005-0000-0000-0000C6000000}"/>
    <cellStyle name="Millares 2 64 2 2" xfId="484" xr:uid="{00000000-0005-0000-0000-0000C7000000}"/>
    <cellStyle name="Millares 2 65" xfId="121" xr:uid="{00000000-0005-0000-0000-0000C8000000}"/>
    <cellStyle name="Millares 2 65 2" xfId="387" xr:uid="{00000000-0005-0000-0000-0000C9000000}"/>
    <cellStyle name="Millares 2 65 2 2" xfId="485" xr:uid="{00000000-0005-0000-0000-0000CA000000}"/>
    <cellStyle name="Millares 2 66" xfId="122" xr:uid="{00000000-0005-0000-0000-0000CB000000}"/>
    <cellStyle name="Millares 2 66 2" xfId="388" xr:uid="{00000000-0005-0000-0000-0000CC000000}"/>
    <cellStyle name="Millares 2 66 2 2" xfId="486" xr:uid="{00000000-0005-0000-0000-0000CD000000}"/>
    <cellStyle name="Millares 2 67" xfId="123" xr:uid="{00000000-0005-0000-0000-0000CE000000}"/>
    <cellStyle name="Millares 2 67 2" xfId="389" xr:uid="{00000000-0005-0000-0000-0000CF000000}"/>
    <cellStyle name="Millares 2 67 2 2" xfId="487" xr:uid="{00000000-0005-0000-0000-0000D0000000}"/>
    <cellStyle name="Millares 2 68" xfId="124" xr:uid="{00000000-0005-0000-0000-0000D1000000}"/>
    <cellStyle name="Millares 2 68 2" xfId="390" xr:uid="{00000000-0005-0000-0000-0000D2000000}"/>
    <cellStyle name="Millares 2 68 2 2" xfId="488" xr:uid="{00000000-0005-0000-0000-0000D3000000}"/>
    <cellStyle name="Millares 2 69" xfId="125" xr:uid="{00000000-0005-0000-0000-0000D4000000}"/>
    <cellStyle name="Millares 2 69 2" xfId="391" xr:uid="{00000000-0005-0000-0000-0000D5000000}"/>
    <cellStyle name="Millares 2 69 2 2" xfId="489" xr:uid="{00000000-0005-0000-0000-0000D6000000}"/>
    <cellStyle name="Millares 2 7" xfId="126" xr:uid="{00000000-0005-0000-0000-0000D7000000}"/>
    <cellStyle name="Millares 2 70" xfId="127" xr:uid="{00000000-0005-0000-0000-0000D8000000}"/>
    <cellStyle name="Millares 2 70 2" xfId="392" xr:uid="{00000000-0005-0000-0000-0000D9000000}"/>
    <cellStyle name="Millares 2 70 2 2" xfId="490" xr:uid="{00000000-0005-0000-0000-0000DA000000}"/>
    <cellStyle name="Millares 2 71" xfId="128" xr:uid="{00000000-0005-0000-0000-0000DB000000}"/>
    <cellStyle name="Millares 2 71 2" xfId="393" xr:uid="{00000000-0005-0000-0000-0000DC000000}"/>
    <cellStyle name="Millares 2 71 2 2" xfId="491" xr:uid="{00000000-0005-0000-0000-0000DD000000}"/>
    <cellStyle name="Millares 2 72" xfId="129" xr:uid="{00000000-0005-0000-0000-0000DE000000}"/>
    <cellStyle name="Millares 2 72 2" xfId="394" xr:uid="{00000000-0005-0000-0000-0000DF000000}"/>
    <cellStyle name="Millares 2 72 2 2" xfId="492" xr:uid="{00000000-0005-0000-0000-0000E0000000}"/>
    <cellStyle name="Millares 2 73" xfId="130" xr:uid="{00000000-0005-0000-0000-0000E1000000}"/>
    <cellStyle name="Millares 2 73 2" xfId="395" xr:uid="{00000000-0005-0000-0000-0000E2000000}"/>
    <cellStyle name="Millares 2 73 2 2" xfId="493" xr:uid="{00000000-0005-0000-0000-0000E3000000}"/>
    <cellStyle name="Millares 2 74" xfId="131" xr:uid="{00000000-0005-0000-0000-0000E4000000}"/>
    <cellStyle name="Millares 2 74 2" xfId="396" xr:uid="{00000000-0005-0000-0000-0000E5000000}"/>
    <cellStyle name="Millares 2 74 2 2" xfId="494" xr:uid="{00000000-0005-0000-0000-0000E6000000}"/>
    <cellStyle name="Millares 2 75" xfId="132" xr:uid="{00000000-0005-0000-0000-0000E7000000}"/>
    <cellStyle name="Millares 2 75 2" xfId="397" xr:uid="{00000000-0005-0000-0000-0000E8000000}"/>
    <cellStyle name="Millares 2 75 2 2" xfId="495" xr:uid="{00000000-0005-0000-0000-0000E9000000}"/>
    <cellStyle name="Millares 2 76" xfId="133" xr:uid="{00000000-0005-0000-0000-0000EA000000}"/>
    <cellStyle name="Millares 2 76 2" xfId="398" xr:uid="{00000000-0005-0000-0000-0000EB000000}"/>
    <cellStyle name="Millares 2 76 2 2" xfId="496" xr:uid="{00000000-0005-0000-0000-0000EC000000}"/>
    <cellStyle name="Millares 2 77" xfId="336" xr:uid="{00000000-0005-0000-0000-0000ED000000}"/>
    <cellStyle name="Millares 2 77 2" xfId="399" xr:uid="{00000000-0005-0000-0000-0000EE000000}"/>
    <cellStyle name="Millares 2 77 2 2" xfId="497" xr:uid="{00000000-0005-0000-0000-0000EF000000}"/>
    <cellStyle name="Millares 2 78" xfId="367" xr:uid="{00000000-0005-0000-0000-0000F0000000}"/>
    <cellStyle name="Millares 2 78 2" xfId="465" xr:uid="{00000000-0005-0000-0000-0000F1000000}"/>
    <cellStyle name="Millares 2 79" xfId="428" xr:uid="{00000000-0005-0000-0000-0000F2000000}"/>
    <cellStyle name="Millares 2 79 2" xfId="517" xr:uid="{00000000-0005-0000-0000-0000F3000000}"/>
    <cellStyle name="Millares 2 8" xfId="134" xr:uid="{00000000-0005-0000-0000-0000F4000000}"/>
    <cellStyle name="Millares 2 80" xfId="355" xr:uid="{00000000-0005-0000-0000-0000F5000000}"/>
    <cellStyle name="Millares 2 80 2" xfId="457" xr:uid="{00000000-0005-0000-0000-0000F6000000}"/>
    <cellStyle name="Millares 2 9" xfId="135" xr:uid="{00000000-0005-0000-0000-0000F7000000}"/>
    <cellStyle name="Millares 20" xfId="419" xr:uid="{00000000-0005-0000-0000-0000F8000000}"/>
    <cellStyle name="Millares 20 2" xfId="513" xr:uid="{00000000-0005-0000-0000-0000F9000000}"/>
    <cellStyle name="Millares 21" xfId="446" xr:uid="{00000000-0005-0000-0000-0000FA000000}"/>
    <cellStyle name="Millares 21 2" xfId="531" xr:uid="{00000000-0005-0000-0000-0000FB000000}"/>
    <cellStyle name="Millares 22" xfId="418" xr:uid="{00000000-0005-0000-0000-0000FC000000}"/>
    <cellStyle name="Millares 22 2" xfId="512" xr:uid="{00000000-0005-0000-0000-0000FD000000}"/>
    <cellStyle name="Millares 23" xfId="417" xr:uid="{00000000-0005-0000-0000-0000FE000000}"/>
    <cellStyle name="Millares 23 2" xfId="511" xr:uid="{00000000-0005-0000-0000-0000FF000000}"/>
    <cellStyle name="Millares 24" xfId="415" xr:uid="{00000000-0005-0000-0000-000000010000}"/>
    <cellStyle name="Millares 24 2" xfId="510" xr:uid="{00000000-0005-0000-0000-000001010000}"/>
    <cellStyle name="Millares 25" xfId="448" xr:uid="{00000000-0005-0000-0000-000002010000}"/>
    <cellStyle name="Millares 25 2" xfId="533" xr:uid="{00000000-0005-0000-0000-000003010000}"/>
    <cellStyle name="Millares 26" xfId="449" xr:uid="{00000000-0005-0000-0000-000004010000}"/>
    <cellStyle name="Millares 26 2" xfId="534" xr:uid="{00000000-0005-0000-0000-000005010000}"/>
    <cellStyle name="Millares 27" xfId="444" xr:uid="{00000000-0005-0000-0000-000006010000}"/>
    <cellStyle name="Millares 27 2" xfId="529" xr:uid="{00000000-0005-0000-0000-000007010000}"/>
    <cellStyle name="Millares 28" xfId="413" xr:uid="{00000000-0005-0000-0000-000008010000}"/>
    <cellStyle name="Millares 28 2" xfId="509" xr:uid="{00000000-0005-0000-0000-000009010000}"/>
    <cellStyle name="Millares 29" xfId="450" xr:uid="{00000000-0005-0000-0000-00000A010000}"/>
    <cellStyle name="Millares 29 2" xfId="535" xr:uid="{00000000-0005-0000-0000-00000B010000}"/>
    <cellStyle name="Millares 3" xfId="136" xr:uid="{00000000-0005-0000-0000-00000C010000}"/>
    <cellStyle name="Millares 3 2" xfId="137" xr:uid="{00000000-0005-0000-0000-00000D010000}"/>
    <cellStyle name="Millares 3 3" xfId="138" xr:uid="{00000000-0005-0000-0000-00000E010000}"/>
    <cellStyle name="Millares 3 3 4" xfId="139" xr:uid="{00000000-0005-0000-0000-00000F010000}"/>
    <cellStyle name="Millares 3 3 4 5" xfId="401" xr:uid="{00000000-0005-0000-0000-000010010000}"/>
    <cellStyle name="Millares 3 4" xfId="400" xr:uid="{00000000-0005-0000-0000-000011010000}"/>
    <cellStyle name="Millares 3 4 2" xfId="498" xr:uid="{00000000-0005-0000-0000-000012010000}"/>
    <cellStyle name="Millares 3 5" xfId="539" xr:uid="{00000000-0005-0000-0000-000013010000}"/>
    <cellStyle name="Millares 30" xfId="445" xr:uid="{00000000-0005-0000-0000-000014010000}"/>
    <cellStyle name="Millares 30 2" xfId="530" xr:uid="{00000000-0005-0000-0000-000015010000}"/>
    <cellStyle name="Millares 31" xfId="443" xr:uid="{00000000-0005-0000-0000-000016010000}"/>
    <cellStyle name="Millares 31 2" xfId="528" xr:uid="{00000000-0005-0000-0000-000017010000}"/>
    <cellStyle name="Millares 32" xfId="454" xr:uid="{00000000-0005-0000-0000-000018010000}"/>
    <cellStyle name="Millares 33" xfId="452" xr:uid="{00000000-0005-0000-0000-000019010000}"/>
    <cellStyle name="Millares 34" xfId="541" xr:uid="{00000000-0005-0000-0000-00001A010000}"/>
    <cellStyle name="Millares 4" xfId="140" xr:uid="{00000000-0005-0000-0000-00001B010000}"/>
    <cellStyle name="Millares 5" xfId="141" xr:uid="{00000000-0005-0000-0000-00001C010000}"/>
    <cellStyle name="Millares 5 2" xfId="402" xr:uid="{00000000-0005-0000-0000-00001D010000}"/>
    <cellStyle name="Millares 5 2 2" xfId="499" xr:uid="{00000000-0005-0000-0000-00001E010000}"/>
    <cellStyle name="Millares 6" xfId="142" xr:uid="{00000000-0005-0000-0000-00001F010000}"/>
    <cellStyle name="Millares 6 2" xfId="403" xr:uid="{00000000-0005-0000-0000-000020010000}"/>
    <cellStyle name="Millares 6 2 2" xfId="500" xr:uid="{00000000-0005-0000-0000-000021010000}"/>
    <cellStyle name="Millares 7" xfId="143" xr:uid="{00000000-0005-0000-0000-000022010000}"/>
    <cellStyle name="Millares 7 2" xfId="2" xr:uid="{00000000-0005-0000-0000-000023010000}"/>
    <cellStyle name="Millares 7 2 2" xfId="405" xr:uid="{00000000-0005-0000-0000-000024010000}"/>
    <cellStyle name="Millares 7 2 2 2" xfId="502" xr:uid="{00000000-0005-0000-0000-000025010000}"/>
    <cellStyle name="Millares 7 3" xfId="404" xr:uid="{00000000-0005-0000-0000-000026010000}"/>
    <cellStyle name="Millares 7 3 2" xfId="501" xr:uid="{00000000-0005-0000-0000-000027010000}"/>
    <cellStyle name="Millares 8" xfId="144" xr:uid="{00000000-0005-0000-0000-000028010000}"/>
    <cellStyle name="Millares 8 2" xfId="406" xr:uid="{00000000-0005-0000-0000-000029010000}"/>
    <cellStyle name="Millares 8 2 2" xfId="503" xr:uid="{00000000-0005-0000-0000-00002A010000}"/>
    <cellStyle name="Millares 9" xfId="145" xr:uid="{00000000-0005-0000-0000-00002B010000}"/>
    <cellStyle name="Moneda [0] 2" xfId="435" xr:uid="{00000000-0005-0000-0000-00002C010000}"/>
    <cellStyle name="Moneda [0] 2 2" xfId="523" xr:uid="{00000000-0005-0000-0000-00002D010000}"/>
    <cellStyle name="Moneda [0] 3" xfId="425" xr:uid="{00000000-0005-0000-0000-00002E010000}"/>
    <cellStyle name="Moneda 10" xfId="437" xr:uid="{00000000-0005-0000-0000-00002F010000}"/>
    <cellStyle name="Moneda 11" xfId="146" xr:uid="{00000000-0005-0000-0000-000030010000}"/>
    <cellStyle name="Moneda 11 2" xfId="337" xr:uid="{00000000-0005-0000-0000-000031010000}"/>
    <cellStyle name="Moneda 12" xfId="147" xr:uid="{00000000-0005-0000-0000-000032010000}"/>
    <cellStyle name="Moneda 14" xfId="148" xr:uid="{00000000-0005-0000-0000-000033010000}"/>
    <cellStyle name="Moneda 14 2" xfId="338" xr:uid="{00000000-0005-0000-0000-000034010000}"/>
    <cellStyle name="Moneda 2" xfId="5" xr:uid="{00000000-0005-0000-0000-000035010000}"/>
    <cellStyle name="Moneda 2 2" xfId="149" xr:uid="{00000000-0005-0000-0000-000036010000}"/>
    <cellStyle name="Moneda 2 2 2" xfId="340" xr:uid="{00000000-0005-0000-0000-000037010000}"/>
    <cellStyle name="Moneda 2 2 3" xfId="409" xr:uid="{00000000-0005-0000-0000-000038010000}"/>
    <cellStyle name="Moneda 2 2 3 2" xfId="505" xr:uid="{00000000-0005-0000-0000-000039010000}"/>
    <cellStyle name="Moneda 2 3" xfId="150" xr:uid="{00000000-0005-0000-0000-00003A010000}"/>
    <cellStyle name="Moneda 2 3 2" xfId="341" xr:uid="{00000000-0005-0000-0000-00003B010000}"/>
    <cellStyle name="Moneda 2 3 3" xfId="410" xr:uid="{00000000-0005-0000-0000-00003C010000}"/>
    <cellStyle name="Moneda 2 3 3 2" xfId="506" xr:uid="{00000000-0005-0000-0000-00003D010000}"/>
    <cellStyle name="Moneda 2 4" xfId="339" xr:uid="{00000000-0005-0000-0000-00003E010000}"/>
    <cellStyle name="Moneda 2 5" xfId="408" xr:uid="{00000000-0005-0000-0000-00003F010000}"/>
    <cellStyle name="Moneda 2 5 2" xfId="504" xr:uid="{00000000-0005-0000-0000-000040010000}"/>
    <cellStyle name="Moneda 3" xfId="151" xr:uid="{00000000-0005-0000-0000-000041010000}"/>
    <cellStyle name="Moneda 3 2" xfId="342" xr:uid="{00000000-0005-0000-0000-000042010000}"/>
    <cellStyle name="Moneda 3 3" xfId="411" xr:uid="{00000000-0005-0000-0000-000043010000}"/>
    <cellStyle name="Moneda 3 3 2" xfId="507" xr:uid="{00000000-0005-0000-0000-000044010000}"/>
    <cellStyle name="Moneda 4" xfId="152" xr:uid="{00000000-0005-0000-0000-000045010000}"/>
    <cellStyle name="Moneda 5" xfId="349" xr:uid="{00000000-0005-0000-0000-000046010000}"/>
    <cellStyle name="Moneda 5 2" xfId="412" xr:uid="{00000000-0005-0000-0000-000047010000}"/>
    <cellStyle name="Moneda 5 2 2" xfId="508" xr:uid="{00000000-0005-0000-0000-000048010000}"/>
    <cellStyle name="Moneda 5 3" xfId="357" xr:uid="{00000000-0005-0000-0000-000049010000}"/>
    <cellStyle name="Moneda 5 3 2" xfId="459" xr:uid="{00000000-0005-0000-0000-00004A010000}"/>
    <cellStyle name="Moneda 5 4" xfId="456" xr:uid="{00000000-0005-0000-0000-00004B010000}"/>
    <cellStyle name="Moneda 6" xfId="351" xr:uid="{00000000-0005-0000-0000-00004C010000}"/>
    <cellStyle name="Moneda 7" xfId="153" xr:uid="{00000000-0005-0000-0000-00004D010000}"/>
    <cellStyle name="Moneda 7 2" xfId="343" xr:uid="{00000000-0005-0000-0000-00004E010000}"/>
    <cellStyle name="Moneda 7 3" xfId="154" xr:uid="{00000000-0005-0000-0000-00004F010000}"/>
    <cellStyle name="Moneda 7 3 2" xfId="344" xr:uid="{00000000-0005-0000-0000-000050010000}"/>
    <cellStyle name="Moneda 8" xfId="407" xr:uid="{00000000-0005-0000-0000-000051010000}"/>
    <cellStyle name="Moneda 9" xfId="423" xr:uid="{00000000-0005-0000-0000-000052010000}"/>
    <cellStyle name="Moneda 9 2" xfId="515" xr:uid="{00000000-0005-0000-0000-000053010000}"/>
    <cellStyle name="Normal" xfId="0" builtinId="0"/>
    <cellStyle name="Normal 10" xfId="155" xr:uid="{00000000-0005-0000-0000-000055010000}"/>
    <cellStyle name="Normal 10 2" xfId="156" xr:uid="{00000000-0005-0000-0000-000056010000}"/>
    <cellStyle name="Normal 10 3" xfId="345" xr:uid="{00000000-0005-0000-0000-000057010000}"/>
    <cellStyle name="Normal 100" xfId="350" xr:uid="{00000000-0005-0000-0000-000058010000}"/>
    <cellStyle name="Normal 11" xfId="359" xr:uid="{00000000-0005-0000-0000-000059010000}"/>
    <cellStyle name="Normal 12" xfId="427" xr:uid="{00000000-0005-0000-0000-00005A010000}"/>
    <cellStyle name="Normal 13" xfId="430" xr:uid="{00000000-0005-0000-0000-00005B010000}"/>
    <cellStyle name="Normal 14" xfId="438" xr:uid="{00000000-0005-0000-0000-00005C010000}"/>
    <cellStyle name="Normal 15" xfId="353" xr:uid="{00000000-0005-0000-0000-00005D010000}"/>
    <cellStyle name="Normal 2" xfId="4" xr:uid="{00000000-0005-0000-0000-00005E010000}"/>
    <cellStyle name="Normal 2 10" xfId="157" xr:uid="{00000000-0005-0000-0000-00005F010000}"/>
    <cellStyle name="Normal 2 10 2" xfId="158" xr:uid="{00000000-0005-0000-0000-000060010000}"/>
    <cellStyle name="Normal 2 11" xfId="159" xr:uid="{00000000-0005-0000-0000-000061010000}"/>
    <cellStyle name="Normal 2 12" xfId="160" xr:uid="{00000000-0005-0000-0000-000062010000}"/>
    <cellStyle name="Normal 2 13" xfId="161" xr:uid="{00000000-0005-0000-0000-000063010000}"/>
    <cellStyle name="Normal 2 14" xfId="162" xr:uid="{00000000-0005-0000-0000-000064010000}"/>
    <cellStyle name="Normal 2 15" xfId="163" xr:uid="{00000000-0005-0000-0000-000065010000}"/>
    <cellStyle name="Normal 2 16" xfId="164" xr:uid="{00000000-0005-0000-0000-000066010000}"/>
    <cellStyle name="Normal 2 17" xfId="165" xr:uid="{00000000-0005-0000-0000-000067010000}"/>
    <cellStyle name="Normal 2 18" xfId="166" xr:uid="{00000000-0005-0000-0000-000068010000}"/>
    <cellStyle name="Normal 2 19" xfId="167" xr:uid="{00000000-0005-0000-0000-000069010000}"/>
    <cellStyle name="Normal 2 2" xfId="168" xr:uid="{00000000-0005-0000-0000-00006A010000}"/>
    <cellStyle name="Normal 2 2 10" xfId="169" xr:uid="{00000000-0005-0000-0000-00006B010000}"/>
    <cellStyle name="Normal 2 2 11" xfId="170" xr:uid="{00000000-0005-0000-0000-00006C010000}"/>
    <cellStyle name="Normal 2 2 12" xfId="171" xr:uid="{00000000-0005-0000-0000-00006D010000}"/>
    <cellStyle name="Normal 2 2 13" xfId="172" xr:uid="{00000000-0005-0000-0000-00006E010000}"/>
    <cellStyle name="Normal 2 2 14" xfId="173" xr:uid="{00000000-0005-0000-0000-00006F010000}"/>
    <cellStyle name="Normal 2 2 15" xfId="174" xr:uid="{00000000-0005-0000-0000-000070010000}"/>
    <cellStyle name="Normal 2 2 16" xfId="175" xr:uid="{00000000-0005-0000-0000-000071010000}"/>
    <cellStyle name="Normal 2 2 17" xfId="176" xr:uid="{00000000-0005-0000-0000-000072010000}"/>
    <cellStyle name="Normal 2 2 18" xfId="177" xr:uid="{00000000-0005-0000-0000-000073010000}"/>
    <cellStyle name="Normal 2 2 19" xfId="178" xr:uid="{00000000-0005-0000-0000-000074010000}"/>
    <cellStyle name="Normal 2 2 2" xfId="179" xr:uid="{00000000-0005-0000-0000-000075010000}"/>
    <cellStyle name="Normal 2 2 20" xfId="180" xr:uid="{00000000-0005-0000-0000-000076010000}"/>
    <cellStyle name="Normal 2 2 21" xfId="181" xr:uid="{00000000-0005-0000-0000-000077010000}"/>
    <cellStyle name="Normal 2 2 22" xfId="182" xr:uid="{00000000-0005-0000-0000-000078010000}"/>
    <cellStyle name="Normal 2 2 23" xfId="183" xr:uid="{00000000-0005-0000-0000-000079010000}"/>
    <cellStyle name="Normal 2 2 24" xfId="184" xr:uid="{00000000-0005-0000-0000-00007A010000}"/>
    <cellStyle name="Normal 2 2 25" xfId="185" xr:uid="{00000000-0005-0000-0000-00007B010000}"/>
    <cellStyle name="Normal 2 2 26" xfId="186" xr:uid="{00000000-0005-0000-0000-00007C010000}"/>
    <cellStyle name="Normal 2 2 27" xfId="187" xr:uid="{00000000-0005-0000-0000-00007D010000}"/>
    <cellStyle name="Normal 2 2 28" xfId="188" xr:uid="{00000000-0005-0000-0000-00007E010000}"/>
    <cellStyle name="Normal 2 2 29" xfId="189" xr:uid="{00000000-0005-0000-0000-00007F010000}"/>
    <cellStyle name="Normal 2 2 3" xfId="190" xr:uid="{00000000-0005-0000-0000-000080010000}"/>
    <cellStyle name="Normal 2 2 30" xfId="416" xr:uid="{00000000-0005-0000-0000-000081010000}"/>
    <cellStyle name="Normal 2 2 4" xfId="191" xr:uid="{00000000-0005-0000-0000-000082010000}"/>
    <cellStyle name="Normal 2 2 5" xfId="192" xr:uid="{00000000-0005-0000-0000-000083010000}"/>
    <cellStyle name="Normal 2 2 6" xfId="193" xr:uid="{00000000-0005-0000-0000-000084010000}"/>
    <cellStyle name="Normal 2 2 7" xfId="194" xr:uid="{00000000-0005-0000-0000-000085010000}"/>
    <cellStyle name="Normal 2 2 8" xfId="195" xr:uid="{00000000-0005-0000-0000-000086010000}"/>
    <cellStyle name="Normal 2 2 9" xfId="196" xr:uid="{00000000-0005-0000-0000-000087010000}"/>
    <cellStyle name="Normal 2 20" xfId="197" xr:uid="{00000000-0005-0000-0000-000088010000}"/>
    <cellStyle name="Normal 2 21" xfId="198" xr:uid="{00000000-0005-0000-0000-000089010000}"/>
    <cellStyle name="Normal 2 22" xfId="199" xr:uid="{00000000-0005-0000-0000-00008A010000}"/>
    <cellStyle name="Normal 2 23" xfId="200" xr:uid="{00000000-0005-0000-0000-00008B010000}"/>
    <cellStyle name="Normal 2 24" xfId="201" xr:uid="{00000000-0005-0000-0000-00008C010000}"/>
    <cellStyle name="Normal 2 25" xfId="202" xr:uid="{00000000-0005-0000-0000-00008D010000}"/>
    <cellStyle name="Normal 2 26" xfId="203" xr:uid="{00000000-0005-0000-0000-00008E010000}"/>
    <cellStyle name="Normal 2 27" xfId="204" xr:uid="{00000000-0005-0000-0000-00008F010000}"/>
    <cellStyle name="Normal 2 28" xfId="205" xr:uid="{00000000-0005-0000-0000-000090010000}"/>
    <cellStyle name="Normal 2 29" xfId="206" xr:uid="{00000000-0005-0000-0000-000091010000}"/>
    <cellStyle name="Normal 2 3" xfId="207" xr:uid="{00000000-0005-0000-0000-000092010000}"/>
    <cellStyle name="Normal 2 30" xfId="208" xr:uid="{00000000-0005-0000-0000-000093010000}"/>
    <cellStyle name="Normal 2 31" xfId="209" xr:uid="{00000000-0005-0000-0000-000094010000}"/>
    <cellStyle name="Normal 2 32" xfId="210" xr:uid="{00000000-0005-0000-0000-000095010000}"/>
    <cellStyle name="Normal 2 33" xfId="211" xr:uid="{00000000-0005-0000-0000-000096010000}"/>
    <cellStyle name="Normal 2 34" xfId="212" xr:uid="{00000000-0005-0000-0000-000097010000}"/>
    <cellStyle name="Normal 2 35" xfId="213" xr:uid="{00000000-0005-0000-0000-000098010000}"/>
    <cellStyle name="Normal 2 36" xfId="214" xr:uid="{00000000-0005-0000-0000-000099010000}"/>
    <cellStyle name="Normal 2 37" xfId="215" xr:uid="{00000000-0005-0000-0000-00009A010000}"/>
    <cellStyle name="Normal 2 38" xfId="216" xr:uid="{00000000-0005-0000-0000-00009B010000}"/>
    <cellStyle name="Normal 2 39" xfId="217" xr:uid="{00000000-0005-0000-0000-00009C010000}"/>
    <cellStyle name="Normal 2 4" xfId="6" xr:uid="{00000000-0005-0000-0000-00009D010000}"/>
    <cellStyle name="Normal 2 40" xfId="218" xr:uid="{00000000-0005-0000-0000-00009E010000}"/>
    <cellStyle name="Normal 2 41" xfId="219" xr:uid="{00000000-0005-0000-0000-00009F010000}"/>
    <cellStyle name="Normal 2 42" xfId="220" xr:uid="{00000000-0005-0000-0000-0000A0010000}"/>
    <cellStyle name="Normal 2 43" xfId="221" xr:uid="{00000000-0005-0000-0000-0000A1010000}"/>
    <cellStyle name="Normal 2 44" xfId="222" xr:uid="{00000000-0005-0000-0000-0000A2010000}"/>
    <cellStyle name="Normal 2 45" xfId="223" xr:uid="{00000000-0005-0000-0000-0000A3010000}"/>
    <cellStyle name="Normal 2 46" xfId="224" xr:uid="{00000000-0005-0000-0000-0000A4010000}"/>
    <cellStyle name="Normal 2 47" xfId="225" xr:uid="{00000000-0005-0000-0000-0000A5010000}"/>
    <cellStyle name="Normal 2 48" xfId="226" xr:uid="{00000000-0005-0000-0000-0000A6010000}"/>
    <cellStyle name="Normal 2 49" xfId="227" xr:uid="{00000000-0005-0000-0000-0000A7010000}"/>
    <cellStyle name="Normal 2 5" xfId="228" xr:uid="{00000000-0005-0000-0000-0000A8010000}"/>
    <cellStyle name="Normal 2 50" xfId="229" xr:uid="{00000000-0005-0000-0000-0000A9010000}"/>
    <cellStyle name="Normal 2 51" xfId="230" xr:uid="{00000000-0005-0000-0000-0000AA010000}"/>
    <cellStyle name="Normal 2 52" xfId="231" xr:uid="{00000000-0005-0000-0000-0000AB010000}"/>
    <cellStyle name="Normal 2 53" xfId="232" xr:uid="{00000000-0005-0000-0000-0000AC010000}"/>
    <cellStyle name="Normal 2 54" xfId="233" xr:uid="{00000000-0005-0000-0000-0000AD010000}"/>
    <cellStyle name="Normal 2 55" xfId="234" xr:uid="{00000000-0005-0000-0000-0000AE010000}"/>
    <cellStyle name="Normal 2 56" xfId="235" xr:uid="{00000000-0005-0000-0000-0000AF010000}"/>
    <cellStyle name="Normal 2 57" xfId="236" xr:uid="{00000000-0005-0000-0000-0000B0010000}"/>
    <cellStyle name="Normal 2 58" xfId="237" xr:uid="{00000000-0005-0000-0000-0000B1010000}"/>
    <cellStyle name="Normal 2 59" xfId="238" xr:uid="{00000000-0005-0000-0000-0000B2010000}"/>
    <cellStyle name="Normal 2 6" xfId="239" xr:uid="{00000000-0005-0000-0000-0000B3010000}"/>
    <cellStyle name="Normal 2 60" xfId="240" xr:uid="{00000000-0005-0000-0000-0000B4010000}"/>
    <cellStyle name="Normal 2 61" xfId="241" xr:uid="{00000000-0005-0000-0000-0000B5010000}"/>
    <cellStyle name="Normal 2 62" xfId="242" xr:uid="{00000000-0005-0000-0000-0000B6010000}"/>
    <cellStyle name="Normal 2 63" xfId="243" xr:uid="{00000000-0005-0000-0000-0000B7010000}"/>
    <cellStyle name="Normal 2 64" xfId="244" xr:uid="{00000000-0005-0000-0000-0000B8010000}"/>
    <cellStyle name="Normal 2 65" xfId="245" xr:uid="{00000000-0005-0000-0000-0000B9010000}"/>
    <cellStyle name="Normal 2 66" xfId="246" xr:uid="{00000000-0005-0000-0000-0000BA010000}"/>
    <cellStyle name="Normal 2 67" xfId="247" xr:uid="{00000000-0005-0000-0000-0000BB010000}"/>
    <cellStyle name="Normal 2 68" xfId="248" xr:uid="{00000000-0005-0000-0000-0000BC010000}"/>
    <cellStyle name="Normal 2 69" xfId="249" xr:uid="{00000000-0005-0000-0000-0000BD010000}"/>
    <cellStyle name="Normal 2 7" xfId="250" xr:uid="{00000000-0005-0000-0000-0000BE010000}"/>
    <cellStyle name="Normal 2 70" xfId="251" xr:uid="{00000000-0005-0000-0000-0000BF010000}"/>
    <cellStyle name="Normal 2 71" xfId="252" xr:uid="{00000000-0005-0000-0000-0000C0010000}"/>
    <cellStyle name="Normal 2 72" xfId="253" xr:uid="{00000000-0005-0000-0000-0000C1010000}"/>
    <cellStyle name="Normal 2 73" xfId="254" xr:uid="{00000000-0005-0000-0000-0000C2010000}"/>
    <cellStyle name="Normal 2 74" xfId="255" xr:uid="{00000000-0005-0000-0000-0000C3010000}"/>
    <cellStyle name="Normal 2 75" xfId="256" xr:uid="{00000000-0005-0000-0000-0000C4010000}"/>
    <cellStyle name="Normal 2 76" xfId="257" xr:uid="{00000000-0005-0000-0000-0000C5010000}"/>
    <cellStyle name="Normal 2 77" xfId="258" xr:uid="{00000000-0005-0000-0000-0000C6010000}"/>
    <cellStyle name="Normal 2 78" xfId="422" xr:uid="{00000000-0005-0000-0000-0000C7010000}"/>
    <cellStyle name="Normal 2 79" xfId="414" xr:uid="{00000000-0005-0000-0000-0000C8010000}"/>
    <cellStyle name="Normal 2 8" xfId="259" xr:uid="{00000000-0005-0000-0000-0000C9010000}"/>
    <cellStyle name="Normal 2 80" xfId="354" xr:uid="{00000000-0005-0000-0000-0000CA010000}"/>
    <cellStyle name="Normal 2 9" xfId="260" xr:uid="{00000000-0005-0000-0000-0000CB010000}"/>
    <cellStyle name="Normal 3" xfId="261" xr:uid="{00000000-0005-0000-0000-0000CC010000}"/>
    <cellStyle name="Normal 3 10" xfId="262" xr:uid="{00000000-0005-0000-0000-0000CD010000}"/>
    <cellStyle name="Normal 3 11" xfId="263" xr:uid="{00000000-0005-0000-0000-0000CE010000}"/>
    <cellStyle name="Normal 3 12" xfId="264" xr:uid="{00000000-0005-0000-0000-0000CF010000}"/>
    <cellStyle name="Normal 3 13" xfId="265" xr:uid="{00000000-0005-0000-0000-0000D0010000}"/>
    <cellStyle name="Normal 3 14" xfId="266" xr:uid="{00000000-0005-0000-0000-0000D1010000}"/>
    <cellStyle name="Normal 3 15" xfId="267" xr:uid="{00000000-0005-0000-0000-0000D2010000}"/>
    <cellStyle name="Normal 3 16" xfId="268" xr:uid="{00000000-0005-0000-0000-0000D3010000}"/>
    <cellStyle name="Normal 3 17" xfId="269" xr:uid="{00000000-0005-0000-0000-0000D4010000}"/>
    <cellStyle name="Normal 3 18" xfId="270" xr:uid="{00000000-0005-0000-0000-0000D5010000}"/>
    <cellStyle name="Normal 3 19" xfId="271" xr:uid="{00000000-0005-0000-0000-0000D6010000}"/>
    <cellStyle name="Normal 3 2" xfId="272" xr:uid="{00000000-0005-0000-0000-0000D7010000}"/>
    <cellStyle name="Normal 3 2 10" xfId="273" xr:uid="{00000000-0005-0000-0000-0000D8010000}"/>
    <cellStyle name="Normal 3 2 11" xfId="274" xr:uid="{00000000-0005-0000-0000-0000D9010000}"/>
    <cellStyle name="Normal 3 2 12" xfId="275" xr:uid="{00000000-0005-0000-0000-0000DA010000}"/>
    <cellStyle name="Normal 3 2 13" xfId="276" xr:uid="{00000000-0005-0000-0000-0000DB010000}"/>
    <cellStyle name="Normal 3 2 14" xfId="277" xr:uid="{00000000-0005-0000-0000-0000DC010000}"/>
    <cellStyle name="Normal 3 2 15" xfId="278" xr:uid="{00000000-0005-0000-0000-0000DD010000}"/>
    <cellStyle name="Normal 3 2 16" xfId="279" xr:uid="{00000000-0005-0000-0000-0000DE010000}"/>
    <cellStyle name="Normal 3 2 17" xfId="280" xr:uid="{00000000-0005-0000-0000-0000DF010000}"/>
    <cellStyle name="Normal 3 2 18" xfId="281" xr:uid="{00000000-0005-0000-0000-0000E0010000}"/>
    <cellStyle name="Normal 3 2 19" xfId="282" xr:uid="{00000000-0005-0000-0000-0000E1010000}"/>
    <cellStyle name="Normal 3 2 2" xfId="283" xr:uid="{00000000-0005-0000-0000-0000E2010000}"/>
    <cellStyle name="Normal 3 2 2 2" xfId="284" xr:uid="{00000000-0005-0000-0000-0000E3010000}"/>
    <cellStyle name="Normal 3 2 2 7" xfId="285" xr:uid="{00000000-0005-0000-0000-0000E4010000}"/>
    <cellStyle name="Normal 3 2 20" xfId="286" xr:uid="{00000000-0005-0000-0000-0000E5010000}"/>
    <cellStyle name="Normal 3 2 21" xfId="287" xr:uid="{00000000-0005-0000-0000-0000E6010000}"/>
    <cellStyle name="Normal 3 2 22" xfId="288" xr:uid="{00000000-0005-0000-0000-0000E7010000}"/>
    <cellStyle name="Normal 3 2 23" xfId="289" xr:uid="{00000000-0005-0000-0000-0000E8010000}"/>
    <cellStyle name="Normal 3 2 24" xfId="290" xr:uid="{00000000-0005-0000-0000-0000E9010000}"/>
    <cellStyle name="Normal 3 2 25" xfId="291" xr:uid="{00000000-0005-0000-0000-0000EA010000}"/>
    <cellStyle name="Normal 3 2 26" xfId="292" xr:uid="{00000000-0005-0000-0000-0000EB010000}"/>
    <cellStyle name="Normal 3 2 27" xfId="293" xr:uid="{00000000-0005-0000-0000-0000EC010000}"/>
    <cellStyle name="Normal 3 2 28" xfId="294" xr:uid="{00000000-0005-0000-0000-0000ED010000}"/>
    <cellStyle name="Normal 3 2 3" xfId="295" xr:uid="{00000000-0005-0000-0000-0000EE010000}"/>
    <cellStyle name="Normal 3 2 4" xfId="296" xr:uid="{00000000-0005-0000-0000-0000EF010000}"/>
    <cellStyle name="Normal 3 2 5" xfId="297" xr:uid="{00000000-0005-0000-0000-0000F0010000}"/>
    <cellStyle name="Normal 3 2 6" xfId="298" xr:uid="{00000000-0005-0000-0000-0000F1010000}"/>
    <cellStyle name="Normal 3 2 7" xfId="299" xr:uid="{00000000-0005-0000-0000-0000F2010000}"/>
    <cellStyle name="Normal 3 2 8" xfId="300" xr:uid="{00000000-0005-0000-0000-0000F3010000}"/>
    <cellStyle name="Normal 3 2 9" xfId="301" xr:uid="{00000000-0005-0000-0000-0000F4010000}"/>
    <cellStyle name="Normal 3 20" xfId="302" xr:uid="{00000000-0005-0000-0000-0000F5010000}"/>
    <cellStyle name="Normal 3 21" xfId="303" xr:uid="{00000000-0005-0000-0000-0000F6010000}"/>
    <cellStyle name="Normal 3 22" xfId="304" xr:uid="{00000000-0005-0000-0000-0000F7010000}"/>
    <cellStyle name="Normal 3 23" xfId="305" xr:uid="{00000000-0005-0000-0000-0000F8010000}"/>
    <cellStyle name="Normal 3 24" xfId="306" xr:uid="{00000000-0005-0000-0000-0000F9010000}"/>
    <cellStyle name="Normal 3 25" xfId="307" xr:uid="{00000000-0005-0000-0000-0000FA010000}"/>
    <cellStyle name="Normal 3 26" xfId="308" xr:uid="{00000000-0005-0000-0000-0000FB010000}"/>
    <cellStyle name="Normal 3 27" xfId="309" xr:uid="{00000000-0005-0000-0000-0000FC010000}"/>
    <cellStyle name="Normal 3 28" xfId="310" xr:uid="{00000000-0005-0000-0000-0000FD010000}"/>
    <cellStyle name="Normal 3 3" xfId="311" xr:uid="{00000000-0005-0000-0000-0000FE010000}"/>
    <cellStyle name="Normal 3 4" xfId="312" xr:uid="{00000000-0005-0000-0000-0000FF010000}"/>
    <cellStyle name="Normal 3 5" xfId="313" xr:uid="{00000000-0005-0000-0000-000000020000}"/>
    <cellStyle name="Normal 3 6" xfId="314" xr:uid="{00000000-0005-0000-0000-000001020000}"/>
    <cellStyle name="Normal 3 7" xfId="315" xr:uid="{00000000-0005-0000-0000-000002020000}"/>
    <cellStyle name="Normal 3 8" xfId="316" xr:uid="{00000000-0005-0000-0000-000003020000}"/>
    <cellStyle name="Normal 3 9" xfId="317" xr:uid="{00000000-0005-0000-0000-000004020000}"/>
    <cellStyle name="Normal 4" xfId="318" xr:uid="{00000000-0005-0000-0000-000005020000}"/>
    <cellStyle name="Normal 4 2" xfId="319" xr:uid="{00000000-0005-0000-0000-000006020000}"/>
    <cellStyle name="Normal 4 2 2" xfId="320" xr:uid="{00000000-0005-0000-0000-000007020000}"/>
    <cellStyle name="Normal 4 3" xfId="321" xr:uid="{00000000-0005-0000-0000-000008020000}"/>
    <cellStyle name="Normal 4 4" xfId="346" xr:uid="{00000000-0005-0000-0000-000009020000}"/>
    <cellStyle name="Normal 5" xfId="322" xr:uid="{00000000-0005-0000-0000-00000A020000}"/>
    <cellStyle name="Normal 5 2" xfId="323" xr:uid="{00000000-0005-0000-0000-00000B020000}"/>
    <cellStyle name="Normal 5 3" xfId="347" xr:uid="{00000000-0005-0000-0000-00000C020000}"/>
    <cellStyle name="Normal 6" xfId="324" xr:uid="{00000000-0005-0000-0000-00000D020000}"/>
    <cellStyle name="Normal 6 2" xfId="325" xr:uid="{00000000-0005-0000-0000-00000E020000}"/>
    <cellStyle name="Normal 6 3" xfId="326" xr:uid="{00000000-0005-0000-0000-00000F020000}"/>
    <cellStyle name="Normal 6 4" xfId="421" xr:uid="{00000000-0005-0000-0000-000010020000}"/>
    <cellStyle name="Normal 6 5" xfId="426" xr:uid="{00000000-0005-0000-0000-000011020000}"/>
    <cellStyle name="Normal 7" xfId="327" xr:uid="{00000000-0005-0000-0000-000012020000}"/>
    <cellStyle name="Normal 7 2" xfId="1" xr:uid="{00000000-0005-0000-0000-000013020000}"/>
    <cellStyle name="Normal 7 3" xfId="348" xr:uid="{00000000-0005-0000-0000-000014020000}"/>
    <cellStyle name="Normal 8" xfId="328" xr:uid="{00000000-0005-0000-0000-000015020000}"/>
    <cellStyle name="Normal 9" xfId="329" xr:uid="{00000000-0005-0000-0000-000016020000}"/>
    <cellStyle name="Porcentaje" xfId="540" builtinId="5"/>
    <cellStyle name="Porcentaje 2" xfId="361" xr:uid="{00000000-0005-0000-0000-000018020000}"/>
    <cellStyle name="Porcentaje 3" xfId="436" xr:uid="{00000000-0005-0000-0000-000019020000}"/>
    <cellStyle name="Porcentaje 4" xfId="358" xr:uid="{00000000-0005-0000-0000-00001A020000}"/>
    <cellStyle name="Porcentaje 5" xfId="537" xr:uid="{00000000-0005-0000-0000-00001B020000}"/>
    <cellStyle name="Porcentual 2" xfId="330" xr:uid="{00000000-0005-0000-0000-00001C020000}"/>
    <cellStyle name="Porcentual 2 2" xfId="331" xr:uid="{00000000-0005-0000-0000-00001D020000}"/>
    <cellStyle name="Porcentual 3" xfId="332" xr:uid="{00000000-0005-0000-0000-00001E020000}"/>
  </cellStyles>
  <dxfs count="0"/>
  <tableStyles count="0" defaultTableStyle="TableStyleMedium9" defaultPivotStyle="PivotStyleLight16"/>
  <colors>
    <mruColors>
      <color rgb="FF0000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tmp"/><Relationship Id="rId6" Type="http://schemas.openxmlformats.org/officeDocument/2006/relationships/image" Target="../media/image6.tmp"/><Relationship Id="rId5" Type="http://schemas.openxmlformats.org/officeDocument/2006/relationships/image" Target="../media/image5.tmp"/><Relationship Id="rId4" Type="http://schemas.openxmlformats.org/officeDocument/2006/relationships/image" Target="../media/image4.tmp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sv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svg"/><Relationship Id="rId1" Type="http://schemas.openxmlformats.org/officeDocument/2006/relationships/image" Target="../media/image8.png"/><Relationship Id="rId6" Type="http://schemas.openxmlformats.org/officeDocument/2006/relationships/image" Target="../media/image13.svg"/><Relationship Id="rId5" Type="http://schemas.openxmlformats.org/officeDocument/2006/relationships/image" Target="../media/image12.png"/><Relationship Id="rId4" Type="http://schemas.openxmlformats.org/officeDocument/2006/relationships/image" Target="../media/image11.sv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23812</xdr:rowOff>
    </xdr:from>
    <xdr:to>
      <xdr:col>6</xdr:col>
      <xdr:colOff>200025</xdr:colOff>
      <xdr:row>143</xdr:row>
      <xdr:rowOff>124000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0" y="5581930"/>
          <a:ext cx="9713819" cy="24674688"/>
          <a:chOff x="0" y="5500687"/>
          <a:chExt cx="9701213" cy="24674688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572" y="10620368"/>
            <a:ext cx="8850628" cy="6781800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7373592"/>
            <a:ext cx="8853488" cy="201958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7175" y="19297642"/>
            <a:ext cx="8758238" cy="5725324"/>
          </a:xfrm>
          <a:prstGeom prst="rect">
            <a:avLst/>
          </a:prstGeom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6" y="24955492"/>
            <a:ext cx="8843963" cy="3791479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766"/>
          <a:stretch/>
        </xdr:blipFill>
        <xdr:spPr>
          <a:xfrm>
            <a:off x="100013" y="5500687"/>
            <a:ext cx="9601200" cy="5163271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1" y="28917900"/>
            <a:ext cx="9034463" cy="1257475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78441</xdr:colOff>
      <xdr:row>13</xdr:row>
      <xdr:rowOff>123264</xdr:rowOff>
    </xdr:from>
    <xdr:to>
      <xdr:col>7</xdr:col>
      <xdr:colOff>1333500</xdr:colOff>
      <xdr:row>18</xdr:row>
      <xdr:rowOff>100853</xdr:rowOff>
    </xdr:to>
    <xdr:sp macro="" textlink="">
      <xdr:nvSpPr>
        <xdr:cNvPr id="15" name="Flecha: a la izquierda y arriba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1598088" y="5490882"/>
          <a:ext cx="1255059" cy="930089"/>
        </a:xfrm>
        <a:prstGeom prst="leftUpArrow">
          <a:avLst/>
        </a:prstGeom>
        <a:solidFill>
          <a:srgbClr val="66FF3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616325</xdr:colOff>
      <xdr:row>67</xdr:row>
      <xdr:rowOff>168088</xdr:rowOff>
    </xdr:from>
    <xdr:to>
      <xdr:col>5</xdr:col>
      <xdr:colOff>2297207</xdr:colOff>
      <xdr:row>70</xdr:row>
      <xdr:rowOff>179294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140325" y="15822706"/>
          <a:ext cx="3966882" cy="58270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582706</xdr:colOff>
      <xdr:row>75</xdr:row>
      <xdr:rowOff>22412</xdr:rowOff>
    </xdr:from>
    <xdr:to>
      <xdr:col>5</xdr:col>
      <xdr:colOff>2241177</xdr:colOff>
      <xdr:row>76</xdr:row>
      <xdr:rowOff>156882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106706" y="17201030"/>
          <a:ext cx="3944471" cy="32497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582706</xdr:colOff>
      <xdr:row>84</xdr:row>
      <xdr:rowOff>134472</xdr:rowOff>
    </xdr:from>
    <xdr:to>
      <xdr:col>5</xdr:col>
      <xdr:colOff>2274794</xdr:colOff>
      <xdr:row>86</xdr:row>
      <xdr:rowOff>89648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106706" y="19027590"/>
          <a:ext cx="3978088" cy="33617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1541318</xdr:colOff>
      <xdr:row>0</xdr:row>
      <xdr:rowOff>103910</xdr:rowOff>
    </xdr:from>
    <xdr:to>
      <xdr:col>17</xdr:col>
      <xdr:colOff>450273</xdr:colOff>
      <xdr:row>2</xdr:row>
      <xdr:rowOff>225137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1277118" y="103910"/>
          <a:ext cx="880630" cy="7117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134469</xdr:colOff>
      <xdr:row>1</xdr:row>
      <xdr:rowOff>0</xdr:rowOff>
    </xdr:from>
    <xdr:ext cx="587811" cy="408213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6469" y="190500"/>
          <a:ext cx="587811" cy="408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161925</xdr:rowOff>
    </xdr:from>
    <xdr:to>
      <xdr:col>11</xdr:col>
      <xdr:colOff>0</xdr:colOff>
      <xdr:row>23</xdr:row>
      <xdr:rowOff>66675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0" y="161925"/>
          <a:ext cx="7620000" cy="428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752475</xdr:colOff>
      <xdr:row>0</xdr:row>
      <xdr:rowOff>161925</xdr:rowOff>
    </xdr:from>
    <xdr:to>
      <xdr:col>20</xdr:col>
      <xdr:colOff>752475</xdr:colOff>
      <xdr:row>23</xdr:row>
      <xdr:rowOff>66675</xdr:rowOff>
    </xdr:to>
    <xdr:pic>
      <xdr:nvPic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372475" y="161925"/>
          <a:ext cx="7620000" cy="4286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11</xdr:col>
      <xdr:colOff>0</xdr:colOff>
      <xdr:row>48</xdr:row>
      <xdr:rowOff>171450</xdr:rowOff>
    </xdr:to>
    <xdr:pic>
      <xdr:nvPicPr>
        <xdr:cNvPr id="7" name="Gráfic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62000" y="4953000"/>
          <a:ext cx="7620000" cy="43624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190499</xdr:rowOff>
    </xdr:from>
    <xdr:to>
      <xdr:col>21</xdr:col>
      <xdr:colOff>0</xdr:colOff>
      <xdr:row>48</xdr:row>
      <xdr:rowOff>180974</xdr:rowOff>
    </xdr:to>
    <xdr:pic>
      <xdr:nvPicPr>
        <xdr:cNvPr id="9" name="Gráfic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382000" y="4762499"/>
          <a:ext cx="7620000" cy="4562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1610592</xdr:colOff>
      <xdr:row>0</xdr:row>
      <xdr:rowOff>69274</xdr:rowOff>
    </xdr:from>
    <xdr:ext cx="1021771" cy="984370"/>
    <xdr:pic>
      <xdr:nvPicPr>
        <xdr:cNvPr id="2" name="Imagen 1">
          <a:extLst>
            <a:ext uri="{FF2B5EF4-FFF2-40B4-BE49-F238E27FC236}">
              <a16:creationId xmlns:a16="http://schemas.microsoft.com/office/drawing/2014/main" id="{14BEF4DB-7001-4147-A945-346F8426E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08917" y="69274"/>
          <a:ext cx="1021771" cy="98437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1636568</xdr:colOff>
      <xdr:row>0</xdr:row>
      <xdr:rowOff>185553</xdr:rowOff>
    </xdr:from>
    <xdr:to>
      <xdr:col>17</xdr:col>
      <xdr:colOff>236268</xdr:colOff>
      <xdr:row>2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D63C89-3937-464D-867A-A03F7BB2A14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3896493" y="185553"/>
          <a:ext cx="866650" cy="690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1636568</xdr:colOff>
      <xdr:row>0</xdr:row>
      <xdr:rowOff>185553</xdr:rowOff>
    </xdr:from>
    <xdr:to>
      <xdr:col>17</xdr:col>
      <xdr:colOff>236268</xdr:colOff>
      <xdr:row>2</xdr:row>
      <xdr:rowOff>285750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653DF77-0FB4-4C94-BF7C-8E2C219EB9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3896493" y="185553"/>
          <a:ext cx="866650" cy="69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1638300</xdr:colOff>
      <xdr:row>0</xdr:row>
      <xdr:rowOff>199160</xdr:rowOff>
    </xdr:from>
    <xdr:ext cx="1539587" cy="1191490"/>
    <xdr:pic>
      <xdr:nvPicPr>
        <xdr:cNvPr id="2" name="Imagen 1">
          <a:extLst>
            <a:ext uri="{FF2B5EF4-FFF2-40B4-BE49-F238E27FC236}">
              <a16:creationId xmlns:a16="http://schemas.microsoft.com/office/drawing/2014/main" id="{F3F61A25-D647-41C2-9DF2-F26875C2E7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8898850" y="199160"/>
          <a:ext cx="1539587" cy="11914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1541318</xdr:colOff>
      <xdr:row>0</xdr:row>
      <xdr:rowOff>103910</xdr:rowOff>
    </xdr:from>
    <xdr:ext cx="883228" cy="710045"/>
    <xdr:pic>
      <xdr:nvPicPr>
        <xdr:cNvPr id="2" name="Imagen 1">
          <a:extLst>
            <a:ext uri="{FF2B5EF4-FFF2-40B4-BE49-F238E27FC236}">
              <a16:creationId xmlns:a16="http://schemas.microsoft.com/office/drawing/2014/main" id="{2EC81C16-8CA7-4D23-BB8B-A1FA389CB3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9020943" y="103910"/>
          <a:ext cx="883228" cy="7100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1541318</xdr:colOff>
      <xdr:row>0</xdr:row>
      <xdr:rowOff>103910</xdr:rowOff>
    </xdr:from>
    <xdr:ext cx="883228" cy="710045"/>
    <xdr:pic>
      <xdr:nvPicPr>
        <xdr:cNvPr id="3" name="Imagen 2">
          <a:extLst>
            <a:ext uri="{FF2B5EF4-FFF2-40B4-BE49-F238E27FC236}">
              <a16:creationId xmlns:a16="http://schemas.microsoft.com/office/drawing/2014/main" id="{F27F3D3C-32C5-4B47-A1B0-A08D292A51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9020943" y="103910"/>
          <a:ext cx="883228" cy="71004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1541318</xdr:colOff>
      <xdr:row>0</xdr:row>
      <xdr:rowOff>103910</xdr:rowOff>
    </xdr:from>
    <xdr:to>
      <xdr:col>17</xdr:col>
      <xdr:colOff>256308</xdr:colOff>
      <xdr:row>2</xdr:row>
      <xdr:rowOff>225137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6249168" y="103910"/>
          <a:ext cx="877165" cy="7117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1541318</xdr:colOff>
      <xdr:row>0</xdr:row>
      <xdr:rowOff>103910</xdr:rowOff>
    </xdr:from>
    <xdr:to>
      <xdr:col>16</xdr:col>
      <xdr:colOff>2418894</xdr:colOff>
      <xdr:row>2</xdr:row>
      <xdr:rowOff>225137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7C45EA-9ACE-455B-B5E4-60847D8C59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7763643" y="103910"/>
          <a:ext cx="877576" cy="7117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1541318</xdr:colOff>
      <xdr:row>0</xdr:row>
      <xdr:rowOff>103910</xdr:rowOff>
    </xdr:from>
    <xdr:to>
      <xdr:col>16</xdr:col>
      <xdr:colOff>2418894</xdr:colOff>
      <xdr:row>2</xdr:row>
      <xdr:rowOff>225137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AD0281-179F-4033-B96F-DB7B61434B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7763643" y="103910"/>
          <a:ext cx="877576" cy="7117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ENOP\Archivos%20Inversi&#243;n\ROJAS\PLANEACION%20PRESUPUESTAL\3.%20INVERSION\2010\Plan%20de%20compras%20de%20inversi&#243;n%202007-201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dfsponal\pncfiles\Users\MRAMIRE\Documents\Mis%20archivos%20recibidos\PLACOS\Estaciones%202013\Users\MRAMIRE\Documents\Mis%20archivos%20recibidos\Users\OGESI-DESOG3.DIPON\Documents\ROJAS\PLANEACION%20PRESUPUESTAL\3.%20INVERSION\usuarios%20BPIN%20WEB_PONAL.xlsx?17BDA1D3" TargetMode="External"/><Relationship Id="rId1" Type="http://schemas.openxmlformats.org/officeDocument/2006/relationships/externalLinkPath" Target="file:///\\17BDA1D3\usuarios%20BPIN%20WEB_PO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GESI-DESOG3.DIPON\Documents\ROJAS\PLANEACION%20PRESUPUESTAL\3.%20INVERSION\usuarios%20BPIN%20WEB_P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ENTO CUATRIENIO"/>
      <sheetName val="RESUMEN GRAL "/>
      <sheetName val="RESUMEN INVERSION (2008)"/>
      <sheetName val="RESUMEN INVERSION (2009)"/>
      <sheetName val="10 Y 11"/>
      <sheetName val="USUARIOS_BPIN_WEB"/>
      <sheetName val="GERENTESSS"/>
      <sheetName val="GERENTES"/>
      <sheetName val="RESUMEN INVERSION (2)"/>
      <sheetName val="Hoja1"/>
      <sheetName val="EJEC SIIF"/>
      <sheetName val="RESUMEN 2010"/>
      <sheetName val="2009"/>
      <sheetName val="RESUMEN INVERSION"/>
      <sheetName val="RESUMEN GRAL"/>
      <sheetName val="1.ARMAMENTO"/>
      <sheetName val="2.ANTIMOTIN"/>
      <sheetName val="3.SEMOVIENTES"/>
      <sheetName val="4.ARAVI"/>
      <sheetName val="5.FLUVIAL"/>
      <sheetName val="6.DLLO TECNOLOGICO"/>
      <sheetName val="7.SECCIONALES"/>
      <sheetName val="8.LABORATORIOS REGIONALES"/>
      <sheetName val="9.ESTACIONES"/>
      <sheetName val="10.SISTEMAS"/>
      <sheetName val="aplazamient"/>
      <sheetName val="11.REDES ANALOGAS"/>
      <sheetName val="12.RED ACCESO FIJO"/>
      <sheetName val="13.VIVENDA F"/>
      <sheetName val="15.TABIO"/>
      <sheetName val="14.AUTOMOTOR"/>
      <sheetName val="16.CENOP"/>
      <sheetName val="17.TRONCALIZADOS"/>
      <sheetName val="18.COEST"/>
      <sheetName val="19.DINAE"/>
      <sheetName val="19.DINAE.1"/>
      <sheetName val="20.MUZU"/>
      <sheetName val="21.COMANDOS"/>
      <sheetName val="INMUEBLES"/>
      <sheetName val="22.VIV COMPRA"/>
      <sheetName val="23.DITRA"/>
      <sheetName val="24.ESCU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Usuarios"/>
    </sheetNames>
    <sheetDataSet>
      <sheetData sheetId="0">
        <row r="1">
          <cell r="D1" t="str">
            <v>Formulador</v>
          </cell>
        </row>
        <row r="2">
          <cell r="D2" t="str">
            <v>Control a la formulación</v>
          </cell>
        </row>
        <row r="3">
          <cell r="D3" t="str">
            <v>Control de viabilidad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Usuarios"/>
    </sheetNames>
    <sheetDataSet>
      <sheetData sheetId="0">
        <row r="1">
          <cell r="D1" t="str">
            <v>Formulador</v>
          </cell>
        </row>
        <row r="2">
          <cell r="D2" t="str">
            <v>Control a la formulación</v>
          </cell>
        </row>
        <row r="3">
          <cell r="D3" t="str">
            <v>Control de viabilidad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FF00"/>
  </sheetPr>
  <dimension ref="A1:KM1707"/>
  <sheetViews>
    <sheetView showGridLines="0" workbookViewId="0">
      <pane ySplit="1" topLeftCell="A799" activePane="bottomLeft" state="frozen"/>
      <selection activeCell="K45" sqref="K45"/>
      <selection pane="bottomLeft" activeCell="K45" sqref="K45"/>
    </sheetView>
  </sheetViews>
  <sheetFormatPr baseColWidth="10" defaultColWidth="11.42578125" defaultRowHeight="15" x14ac:dyDescent="0.25"/>
  <cols>
    <col min="1" max="1" width="21.7109375" style="162" customWidth="1"/>
    <col min="2" max="2" width="44.7109375" style="163" customWidth="1"/>
    <col min="3" max="3" width="11.42578125" style="163"/>
    <col min="4" max="4" width="11.42578125" style="164"/>
    <col min="5" max="5" width="21.28515625" style="164" customWidth="1"/>
    <col min="6" max="299" width="11.42578125" style="164"/>
    <col min="300" max="16384" width="11.42578125" style="163"/>
  </cols>
  <sheetData>
    <row r="1" spans="1:2" ht="17.25" customHeight="1" x14ac:dyDescent="0.25"/>
    <row r="2" spans="1:2" ht="56.25" customHeight="1" x14ac:dyDescent="0.25">
      <c r="A2" s="165" t="s">
        <v>189</v>
      </c>
      <c r="B2" s="166" t="s">
        <v>190</v>
      </c>
    </row>
    <row r="3" spans="1:2" ht="23.25" customHeight="1" x14ac:dyDescent="0.25">
      <c r="A3" s="167" t="s">
        <v>2677</v>
      </c>
      <c r="B3" s="167" t="s">
        <v>191</v>
      </c>
    </row>
    <row r="4" spans="1:2" ht="15" customHeight="1" x14ac:dyDescent="0.25">
      <c r="A4" s="168"/>
      <c r="B4" s="169"/>
    </row>
    <row r="5" spans="1:2" ht="15" customHeight="1" x14ac:dyDescent="0.25">
      <c r="A5" s="168" t="s">
        <v>192</v>
      </c>
      <c r="B5" s="169" t="s">
        <v>193</v>
      </c>
    </row>
    <row r="6" spans="1:2" ht="15" customHeight="1" x14ac:dyDescent="0.25">
      <c r="A6" s="168" t="s">
        <v>194</v>
      </c>
      <c r="B6" s="169" t="s">
        <v>195</v>
      </c>
    </row>
    <row r="7" spans="1:2" ht="15" customHeight="1" x14ac:dyDescent="0.25">
      <c r="A7" s="168" t="s">
        <v>196</v>
      </c>
      <c r="B7" s="169" t="s">
        <v>197</v>
      </c>
    </row>
    <row r="8" spans="1:2" ht="15" customHeight="1" x14ac:dyDescent="0.25">
      <c r="A8" s="168" t="s">
        <v>198</v>
      </c>
      <c r="B8" s="169" t="s">
        <v>199</v>
      </c>
    </row>
    <row r="9" spans="1:2" ht="15" customHeight="1" x14ac:dyDescent="0.25">
      <c r="A9" s="168" t="s">
        <v>200</v>
      </c>
      <c r="B9" s="169" t="s">
        <v>201</v>
      </c>
    </row>
    <row r="10" spans="1:2" ht="15" customHeight="1" x14ac:dyDescent="0.25">
      <c r="A10" s="168" t="s">
        <v>202</v>
      </c>
      <c r="B10" s="169" t="s">
        <v>203</v>
      </c>
    </row>
    <row r="11" spans="1:2" ht="15" customHeight="1" x14ac:dyDescent="0.25">
      <c r="A11" s="168" t="s">
        <v>204</v>
      </c>
      <c r="B11" s="169" t="s">
        <v>205</v>
      </c>
    </row>
    <row r="12" spans="1:2" ht="15" customHeight="1" x14ac:dyDescent="0.25">
      <c r="A12" s="168" t="s">
        <v>206</v>
      </c>
      <c r="B12" s="169" t="s">
        <v>207</v>
      </c>
    </row>
    <row r="13" spans="1:2" ht="15" customHeight="1" x14ac:dyDescent="0.25">
      <c r="A13" s="168" t="s">
        <v>208</v>
      </c>
      <c r="B13" s="169" t="s">
        <v>209</v>
      </c>
    </row>
    <row r="14" spans="1:2" ht="15" customHeight="1" x14ac:dyDescent="0.25">
      <c r="A14" s="168" t="s">
        <v>210</v>
      </c>
      <c r="B14" s="169" t="s">
        <v>211</v>
      </c>
    </row>
    <row r="15" spans="1:2" ht="15" customHeight="1" x14ac:dyDescent="0.25">
      <c r="A15" s="168" t="s">
        <v>212</v>
      </c>
      <c r="B15" s="169" t="s">
        <v>213</v>
      </c>
    </row>
    <row r="16" spans="1:2" ht="15" customHeight="1" x14ac:dyDescent="0.25">
      <c r="A16" s="168" t="s">
        <v>214</v>
      </c>
      <c r="B16" s="169" t="s">
        <v>215</v>
      </c>
    </row>
    <row r="17" spans="1:2" ht="15" customHeight="1" x14ac:dyDescent="0.25">
      <c r="A17" s="168" t="s">
        <v>216</v>
      </c>
      <c r="B17" s="169" t="s">
        <v>217</v>
      </c>
    </row>
    <row r="18" spans="1:2" ht="15" customHeight="1" x14ac:dyDescent="0.25">
      <c r="A18" s="168" t="s">
        <v>218</v>
      </c>
      <c r="B18" s="169" t="s">
        <v>219</v>
      </c>
    </row>
    <row r="19" spans="1:2" ht="15" customHeight="1" x14ac:dyDescent="0.25">
      <c r="A19" s="168" t="s">
        <v>220</v>
      </c>
      <c r="B19" s="169" t="s">
        <v>221</v>
      </c>
    </row>
    <row r="20" spans="1:2" ht="15" customHeight="1" x14ac:dyDescent="0.25">
      <c r="A20" s="168" t="s">
        <v>222</v>
      </c>
      <c r="B20" s="169" t="s">
        <v>223</v>
      </c>
    </row>
    <row r="21" spans="1:2" ht="15" customHeight="1" x14ac:dyDescent="0.25">
      <c r="A21" s="168" t="s">
        <v>224</v>
      </c>
      <c r="B21" s="169" t="s">
        <v>225</v>
      </c>
    </row>
    <row r="22" spans="1:2" ht="15" customHeight="1" x14ac:dyDescent="0.25">
      <c r="A22" s="168" t="s">
        <v>226</v>
      </c>
      <c r="B22" s="169" t="s">
        <v>227</v>
      </c>
    </row>
    <row r="23" spans="1:2" ht="15" customHeight="1" x14ac:dyDescent="0.25">
      <c r="A23" s="168" t="s">
        <v>228</v>
      </c>
      <c r="B23" s="169" t="s">
        <v>229</v>
      </c>
    </row>
    <row r="24" spans="1:2" ht="15" customHeight="1" x14ac:dyDescent="0.25">
      <c r="A24" s="168" t="s">
        <v>230</v>
      </c>
      <c r="B24" s="169" t="s">
        <v>231</v>
      </c>
    </row>
    <row r="25" spans="1:2" ht="15" customHeight="1" x14ac:dyDescent="0.25">
      <c r="A25" s="168" t="s">
        <v>232</v>
      </c>
      <c r="B25" s="169" t="s">
        <v>233</v>
      </c>
    </row>
    <row r="26" spans="1:2" ht="15" customHeight="1" x14ac:dyDescent="0.25">
      <c r="A26" s="168" t="s">
        <v>234</v>
      </c>
      <c r="B26" s="169" t="s">
        <v>235</v>
      </c>
    </row>
    <row r="27" spans="1:2" ht="15" customHeight="1" x14ac:dyDescent="0.25">
      <c r="A27" s="168" t="s">
        <v>236</v>
      </c>
      <c r="B27" s="169" t="s">
        <v>237</v>
      </c>
    </row>
    <row r="28" spans="1:2" x14ac:dyDescent="0.25">
      <c r="A28" s="168" t="s">
        <v>238</v>
      </c>
      <c r="B28" s="169" t="s">
        <v>239</v>
      </c>
    </row>
    <row r="29" spans="1:2" ht="15" customHeight="1" x14ac:dyDescent="0.25">
      <c r="A29" s="168" t="s">
        <v>240</v>
      </c>
      <c r="B29" s="169" t="s">
        <v>241</v>
      </c>
    </row>
    <row r="30" spans="1:2" x14ac:dyDescent="0.25">
      <c r="A30" s="168" t="s">
        <v>242</v>
      </c>
      <c r="B30" s="169" t="s">
        <v>2678</v>
      </c>
    </row>
    <row r="31" spans="1:2" ht="15" customHeight="1" x14ac:dyDescent="0.25">
      <c r="A31" s="168" t="s">
        <v>243</v>
      </c>
      <c r="B31" s="169" t="s">
        <v>244</v>
      </c>
    </row>
    <row r="32" spans="1:2" x14ac:dyDescent="0.25">
      <c r="A32" s="168" t="s">
        <v>245</v>
      </c>
      <c r="B32" s="169" t="s">
        <v>246</v>
      </c>
    </row>
    <row r="33" spans="1:2" ht="15" customHeight="1" x14ac:dyDescent="0.25">
      <c r="A33" s="168" t="s">
        <v>247</v>
      </c>
      <c r="B33" s="169" t="s">
        <v>248</v>
      </c>
    </row>
    <row r="34" spans="1:2" x14ac:dyDescent="0.25">
      <c r="A34" s="168" t="s">
        <v>249</v>
      </c>
      <c r="B34" s="169" t="s">
        <v>250</v>
      </c>
    </row>
    <row r="35" spans="1:2" ht="15" customHeight="1" x14ac:dyDescent="0.25">
      <c r="A35" s="168" t="s">
        <v>251</v>
      </c>
      <c r="B35" s="169" t="s">
        <v>252</v>
      </c>
    </row>
    <row r="36" spans="1:2" x14ac:dyDescent="0.25">
      <c r="A36" s="168" t="s">
        <v>253</v>
      </c>
      <c r="B36" s="169" t="s">
        <v>254</v>
      </c>
    </row>
    <row r="37" spans="1:2" ht="15" customHeight="1" x14ac:dyDescent="0.25">
      <c r="A37" s="168" t="s">
        <v>255</v>
      </c>
      <c r="B37" s="169" t="s">
        <v>256</v>
      </c>
    </row>
    <row r="38" spans="1:2" ht="15" customHeight="1" x14ac:dyDescent="0.25">
      <c r="A38" s="168" t="s">
        <v>257</v>
      </c>
      <c r="B38" s="169" t="s">
        <v>258</v>
      </c>
    </row>
    <row r="39" spans="1:2" x14ac:dyDescent="0.25">
      <c r="A39" s="168" t="s">
        <v>259</v>
      </c>
      <c r="B39" s="169" t="s">
        <v>260</v>
      </c>
    </row>
    <row r="40" spans="1:2" ht="15" customHeight="1" x14ac:dyDescent="0.25">
      <c r="A40" s="168" t="s">
        <v>261</v>
      </c>
      <c r="B40" s="169" t="s">
        <v>262</v>
      </c>
    </row>
    <row r="41" spans="1:2" ht="15" customHeight="1" x14ac:dyDescent="0.25">
      <c r="A41" s="168" t="s">
        <v>263</v>
      </c>
      <c r="B41" s="169" t="s">
        <v>264</v>
      </c>
    </row>
    <row r="42" spans="1:2" ht="15" customHeight="1" x14ac:dyDescent="0.25">
      <c r="A42" s="168" t="s">
        <v>265</v>
      </c>
      <c r="B42" s="169" t="s">
        <v>266</v>
      </c>
    </row>
    <row r="43" spans="1:2" ht="15" customHeight="1" x14ac:dyDescent="0.25">
      <c r="A43" s="168" t="s">
        <v>267</v>
      </c>
      <c r="B43" s="169" t="s">
        <v>268</v>
      </c>
    </row>
    <row r="44" spans="1:2" ht="15" customHeight="1" x14ac:dyDescent="0.25">
      <c r="A44" s="168" t="s">
        <v>269</v>
      </c>
      <c r="B44" s="169" t="s">
        <v>270</v>
      </c>
    </row>
    <row r="45" spans="1:2" ht="15" customHeight="1" x14ac:dyDescent="0.25">
      <c r="A45" s="168" t="s">
        <v>271</v>
      </c>
      <c r="B45" s="169" t="s">
        <v>272</v>
      </c>
    </row>
    <row r="46" spans="1:2" ht="15" customHeight="1" x14ac:dyDescent="0.25">
      <c r="A46" s="168" t="s">
        <v>273</v>
      </c>
      <c r="B46" s="169" t="s">
        <v>274</v>
      </c>
    </row>
    <row r="47" spans="1:2" ht="15" customHeight="1" x14ac:dyDescent="0.25">
      <c r="A47" s="168" t="s">
        <v>275</v>
      </c>
      <c r="B47" s="169" t="s">
        <v>276</v>
      </c>
    </row>
    <row r="48" spans="1:2" ht="15" customHeight="1" x14ac:dyDescent="0.25">
      <c r="A48" s="168" t="s">
        <v>277</v>
      </c>
      <c r="B48" s="169" t="s">
        <v>278</v>
      </c>
    </row>
    <row r="49" spans="1:2" x14ac:dyDescent="0.25">
      <c r="A49" s="168" t="s">
        <v>279</v>
      </c>
      <c r="B49" s="169" t="s">
        <v>280</v>
      </c>
    </row>
    <row r="50" spans="1:2" ht="15" customHeight="1" x14ac:dyDescent="0.25">
      <c r="A50" s="168" t="s">
        <v>281</v>
      </c>
      <c r="B50" s="169" t="s">
        <v>282</v>
      </c>
    </row>
    <row r="51" spans="1:2" x14ac:dyDescent="0.25">
      <c r="A51" s="168" t="s">
        <v>283</v>
      </c>
      <c r="B51" s="169" t="s">
        <v>284</v>
      </c>
    </row>
    <row r="52" spans="1:2" ht="15" customHeight="1" x14ac:dyDescent="0.25">
      <c r="A52" s="168" t="s">
        <v>285</v>
      </c>
      <c r="B52" s="169" t="s">
        <v>286</v>
      </c>
    </row>
    <row r="53" spans="1:2" ht="15" customHeight="1" x14ac:dyDescent="0.25">
      <c r="A53" s="168" t="s">
        <v>287</v>
      </c>
      <c r="B53" s="169" t="s">
        <v>288</v>
      </c>
    </row>
    <row r="54" spans="1:2" ht="15" customHeight="1" x14ac:dyDescent="0.25">
      <c r="A54" s="168" t="s">
        <v>289</v>
      </c>
      <c r="B54" s="169" t="s">
        <v>290</v>
      </c>
    </row>
    <row r="55" spans="1:2" ht="15" customHeight="1" x14ac:dyDescent="0.25">
      <c r="A55" s="168" t="s">
        <v>291</v>
      </c>
      <c r="B55" s="169" t="s">
        <v>292</v>
      </c>
    </row>
    <row r="56" spans="1:2" ht="15" customHeight="1" x14ac:dyDescent="0.25">
      <c r="A56" s="168" t="s">
        <v>293</v>
      </c>
      <c r="B56" s="169" t="s">
        <v>294</v>
      </c>
    </row>
    <row r="57" spans="1:2" ht="15" customHeight="1" x14ac:dyDescent="0.25">
      <c r="A57" s="168" t="s">
        <v>295</v>
      </c>
      <c r="B57" s="169" t="s">
        <v>296</v>
      </c>
    </row>
    <row r="58" spans="1:2" ht="15" customHeight="1" x14ac:dyDescent="0.25">
      <c r="A58" s="168" t="s">
        <v>297</v>
      </c>
      <c r="B58" s="169" t="s">
        <v>298</v>
      </c>
    </row>
    <row r="59" spans="1:2" ht="15" customHeight="1" x14ac:dyDescent="0.25">
      <c r="A59" s="168" t="s">
        <v>299</v>
      </c>
      <c r="B59" s="169" t="s">
        <v>300</v>
      </c>
    </row>
    <row r="60" spans="1:2" ht="15" customHeight="1" x14ac:dyDescent="0.25">
      <c r="A60" s="168" t="s">
        <v>301</v>
      </c>
      <c r="B60" s="169" t="s">
        <v>302</v>
      </c>
    </row>
    <row r="61" spans="1:2" ht="15" customHeight="1" x14ac:dyDescent="0.25">
      <c r="A61" s="168" t="s">
        <v>303</v>
      </c>
      <c r="B61" s="169" t="s">
        <v>304</v>
      </c>
    </row>
    <row r="62" spans="1:2" ht="15" customHeight="1" x14ac:dyDescent="0.25">
      <c r="A62" s="168" t="s">
        <v>305</v>
      </c>
      <c r="B62" s="169" t="s">
        <v>290</v>
      </c>
    </row>
    <row r="63" spans="1:2" ht="15" customHeight="1" x14ac:dyDescent="0.25">
      <c r="A63" s="168" t="s">
        <v>306</v>
      </c>
      <c r="B63" s="169" t="s">
        <v>307</v>
      </c>
    </row>
    <row r="64" spans="1:2" ht="15" customHeight="1" x14ac:dyDescent="0.25">
      <c r="A64" s="168" t="s">
        <v>308</v>
      </c>
      <c r="B64" s="169" t="s">
        <v>309</v>
      </c>
    </row>
    <row r="65" spans="1:2" ht="15" customHeight="1" x14ac:dyDescent="0.25">
      <c r="A65" s="168" t="s">
        <v>173</v>
      </c>
      <c r="B65" s="169" t="s">
        <v>310</v>
      </c>
    </row>
    <row r="66" spans="1:2" ht="15" customHeight="1" x14ac:dyDescent="0.25">
      <c r="A66" s="168"/>
      <c r="B66" s="169"/>
    </row>
    <row r="67" spans="1:2" ht="15" customHeight="1" x14ac:dyDescent="0.25">
      <c r="A67" s="168" t="s">
        <v>311</v>
      </c>
      <c r="B67" s="169" t="s">
        <v>2679</v>
      </c>
    </row>
    <row r="68" spans="1:2" ht="15" customHeight="1" x14ac:dyDescent="0.25">
      <c r="A68" s="168" t="s">
        <v>312</v>
      </c>
      <c r="B68" s="169" t="s">
        <v>217</v>
      </c>
    </row>
    <row r="69" spans="1:2" ht="15" customHeight="1" x14ac:dyDescent="0.25">
      <c r="A69" s="168" t="s">
        <v>313</v>
      </c>
      <c r="B69" s="169" t="s">
        <v>219</v>
      </c>
    </row>
    <row r="70" spans="1:2" ht="15" customHeight="1" x14ac:dyDescent="0.25">
      <c r="A70" s="168" t="s">
        <v>314</v>
      </c>
      <c r="B70" s="169" t="s">
        <v>221</v>
      </c>
    </row>
    <row r="71" spans="1:2" ht="15" customHeight="1" x14ac:dyDescent="0.25">
      <c r="A71" s="168" t="s">
        <v>315</v>
      </c>
      <c r="B71" s="169" t="s">
        <v>223</v>
      </c>
    </row>
    <row r="72" spans="1:2" ht="15" customHeight="1" x14ac:dyDescent="0.25">
      <c r="A72" s="168" t="s">
        <v>311</v>
      </c>
      <c r="B72" s="169" t="s">
        <v>2679</v>
      </c>
    </row>
    <row r="73" spans="1:2" ht="15" customHeight="1" x14ac:dyDescent="0.25">
      <c r="A73" s="168" t="s">
        <v>316</v>
      </c>
      <c r="B73" s="169" t="s">
        <v>317</v>
      </c>
    </row>
    <row r="74" spans="1:2" x14ac:dyDescent="0.25">
      <c r="A74" s="168" t="s">
        <v>318</v>
      </c>
      <c r="B74" s="169" t="s">
        <v>284</v>
      </c>
    </row>
    <row r="75" spans="1:2" x14ac:dyDescent="0.25">
      <c r="A75" s="168" t="s">
        <v>319</v>
      </c>
      <c r="B75" s="169" t="s">
        <v>320</v>
      </c>
    </row>
    <row r="76" spans="1:2" ht="15" customHeight="1" x14ac:dyDescent="0.25">
      <c r="A76" s="168" t="s">
        <v>321</v>
      </c>
      <c r="B76" s="169" t="s">
        <v>322</v>
      </c>
    </row>
    <row r="77" spans="1:2" ht="15" customHeight="1" x14ac:dyDescent="0.25">
      <c r="A77" s="168" t="s">
        <v>323</v>
      </c>
      <c r="B77" s="169" t="s">
        <v>2680</v>
      </c>
    </row>
    <row r="78" spans="1:2" ht="15" customHeight="1" x14ac:dyDescent="0.25">
      <c r="A78" s="168" t="s">
        <v>324</v>
      </c>
      <c r="B78" s="169" t="s">
        <v>2681</v>
      </c>
    </row>
    <row r="79" spans="1:2" ht="15" customHeight="1" x14ac:dyDescent="0.25">
      <c r="A79" s="168" t="s">
        <v>325</v>
      </c>
      <c r="B79" s="169" t="s">
        <v>326</v>
      </c>
    </row>
    <row r="80" spans="1:2" ht="15" customHeight="1" x14ac:dyDescent="0.25">
      <c r="A80" s="168" t="s">
        <v>327</v>
      </c>
      <c r="B80" s="169" t="s">
        <v>215</v>
      </c>
    </row>
    <row r="81" spans="1:2" ht="15" customHeight="1" x14ac:dyDescent="0.25">
      <c r="A81" s="168" t="s">
        <v>328</v>
      </c>
      <c r="B81" s="169" t="s">
        <v>329</v>
      </c>
    </row>
    <row r="82" spans="1:2" ht="15" customHeight="1" x14ac:dyDescent="0.25">
      <c r="A82" s="168" t="s">
        <v>330</v>
      </c>
      <c r="B82" s="169" t="s">
        <v>2682</v>
      </c>
    </row>
    <row r="83" spans="1:2" ht="15" customHeight="1" x14ac:dyDescent="0.25">
      <c r="A83" s="168" t="s">
        <v>331</v>
      </c>
      <c r="B83" s="169" t="s">
        <v>332</v>
      </c>
    </row>
    <row r="84" spans="1:2" ht="15" customHeight="1" x14ac:dyDescent="0.25">
      <c r="A84" s="168" t="s">
        <v>333</v>
      </c>
      <c r="B84" s="169" t="s">
        <v>334</v>
      </c>
    </row>
    <row r="85" spans="1:2" ht="15" customHeight="1" x14ac:dyDescent="0.25">
      <c r="A85" s="168" t="s">
        <v>335</v>
      </c>
      <c r="B85" s="169" t="s">
        <v>336</v>
      </c>
    </row>
    <row r="86" spans="1:2" ht="15" customHeight="1" x14ac:dyDescent="0.25">
      <c r="A86" s="168" t="s">
        <v>337</v>
      </c>
      <c r="B86" s="169" t="s">
        <v>338</v>
      </c>
    </row>
    <row r="87" spans="1:2" ht="15" customHeight="1" x14ac:dyDescent="0.25">
      <c r="A87" s="168" t="s">
        <v>339</v>
      </c>
      <c r="B87" s="169" t="s">
        <v>340</v>
      </c>
    </row>
    <row r="88" spans="1:2" ht="15" customHeight="1" x14ac:dyDescent="0.25">
      <c r="A88" s="168" t="s">
        <v>341</v>
      </c>
      <c r="B88" s="169" t="s">
        <v>286</v>
      </c>
    </row>
    <row r="89" spans="1:2" ht="15" customHeight="1" x14ac:dyDescent="0.25">
      <c r="A89" s="168" t="s">
        <v>342</v>
      </c>
      <c r="B89" s="169" t="s">
        <v>2683</v>
      </c>
    </row>
    <row r="90" spans="1:2" ht="15" customHeight="1" x14ac:dyDescent="0.25">
      <c r="A90" s="168"/>
      <c r="B90" s="169"/>
    </row>
    <row r="91" spans="1:2" ht="15" customHeight="1" x14ac:dyDescent="0.25">
      <c r="A91" s="168" t="s">
        <v>343</v>
      </c>
      <c r="B91" s="169" t="s">
        <v>2684</v>
      </c>
    </row>
    <row r="92" spans="1:2" ht="15" customHeight="1" x14ac:dyDescent="0.25">
      <c r="A92" s="168" t="s">
        <v>344</v>
      </c>
      <c r="B92" s="169" t="s">
        <v>317</v>
      </c>
    </row>
    <row r="93" spans="1:2" ht="15" customHeight="1" x14ac:dyDescent="0.25">
      <c r="A93" s="168" t="s">
        <v>345</v>
      </c>
      <c r="B93" s="169" t="s">
        <v>217</v>
      </c>
    </row>
    <row r="94" spans="1:2" ht="15" customHeight="1" x14ac:dyDescent="0.25">
      <c r="A94" s="168" t="s">
        <v>346</v>
      </c>
      <c r="B94" s="169" t="s">
        <v>219</v>
      </c>
    </row>
    <row r="95" spans="1:2" ht="15" customHeight="1" x14ac:dyDescent="0.25">
      <c r="A95" s="168" t="s">
        <v>347</v>
      </c>
      <c r="B95" s="169" t="s">
        <v>221</v>
      </c>
    </row>
    <row r="96" spans="1:2" ht="15" customHeight="1" x14ac:dyDescent="0.25">
      <c r="A96" s="168" t="s">
        <v>348</v>
      </c>
      <c r="B96" s="169" t="s">
        <v>223</v>
      </c>
    </row>
    <row r="97" spans="1:2" ht="15" customHeight="1" x14ac:dyDescent="0.25">
      <c r="A97" s="168" t="s">
        <v>349</v>
      </c>
      <c r="B97" s="169" t="s">
        <v>2683</v>
      </c>
    </row>
    <row r="98" spans="1:2" ht="15" customHeight="1" x14ac:dyDescent="0.25">
      <c r="A98" s="168" t="s">
        <v>350</v>
      </c>
      <c r="B98" s="169" t="s">
        <v>215</v>
      </c>
    </row>
    <row r="99" spans="1:2" ht="15" customHeight="1" x14ac:dyDescent="0.25">
      <c r="A99" s="168" t="s">
        <v>351</v>
      </c>
      <c r="B99" s="169" t="s">
        <v>329</v>
      </c>
    </row>
    <row r="100" spans="1:2" ht="15" customHeight="1" x14ac:dyDescent="0.25">
      <c r="A100" s="168" t="s">
        <v>352</v>
      </c>
      <c r="B100" s="169" t="s">
        <v>353</v>
      </c>
    </row>
    <row r="101" spans="1:2" ht="15" customHeight="1" x14ac:dyDescent="0.25">
      <c r="A101" s="168" t="s">
        <v>354</v>
      </c>
      <c r="B101" s="169" t="s">
        <v>2682</v>
      </c>
    </row>
    <row r="102" spans="1:2" ht="15" customHeight="1" x14ac:dyDescent="0.25">
      <c r="A102" s="168" t="s">
        <v>355</v>
      </c>
      <c r="B102" s="169" t="s">
        <v>332</v>
      </c>
    </row>
    <row r="103" spans="1:2" ht="15" customHeight="1" x14ac:dyDescent="0.25">
      <c r="A103" s="168" t="s">
        <v>356</v>
      </c>
      <c r="B103" s="169" t="s">
        <v>334</v>
      </c>
    </row>
    <row r="104" spans="1:2" ht="15" customHeight="1" x14ac:dyDescent="0.25">
      <c r="A104" s="168" t="s">
        <v>357</v>
      </c>
      <c r="B104" s="169" t="s">
        <v>336</v>
      </c>
    </row>
    <row r="105" spans="1:2" ht="15" customHeight="1" x14ac:dyDescent="0.25">
      <c r="A105" s="168" t="s">
        <v>358</v>
      </c>
      <c r="B105" s="169" t="s">
        <v>338</v>
      </c>
    </row>
    <row r="106" spans="1:2" ht="15" customHeight="1" x14ac:dyDescent="0.25">
      <c r="A106" s="168" t="s">
        <v>359</v>
      </c>
      <c r="B106" s="169" t="s">
        <v>340</v>
      </c>
    </row>
    <row r="107" spans="1:2" ht="15" customHeight="1" x14ac:dyDescent="0.25">
      <c r="A107" s="168" t="s">
        <v>360</v>
      </c>
      <c r="B107" s="169" t="s">
        <v>286</v>
      </c>
    </row>
    <row r="108" spans="1:2" ht="15" customHeight="1" x14ac:dyDescent="0.25">
      <c r="A108" s="168" t="s">
        <v>361</v>
      </c>
      <c r="B108" s="169" t="s">
        <v>2685</v>
      </c>
    </row>
    <row r="109" spans="1:2" ht="15" customHeight="1" x14ac:dyDescent="0.25">
      <c r="A109" s="168"/>
      <c r="B109" s="169"/>
    </row>
    <row r="110" spans="1:2" ht="15" customHeight="1" x14ac:dyDescent="0.25">
      <c r="A110" s="168" t="s">
        <v>362</v>
      </c>
      <c r="B110" s="169" t="s">
        <v>2686</v>
      </c>
    </row>
    <row r="111" spans="1:2" ht="15" customHeight="1" x14ac:dyDescent="0.25">
      <c r="A111" s="168" t="s">
        <v>363</v>
      </c>
      <c r="B111" s="169" t="s">
        <v>317</v>
      </c>
    </row>
    <row r="112" spans="1:2" ht="15" customHeight="1" x14ac:dyDescent="0.25">
      <c r="A112" s="168" t="s">
        <v>364</v>
      </c>
      <c r="B112" s="169" t="s">
        <v>217</v>
      </c>
    </row>
    <row r="113" spans="1:2" ht="15" customHeight="1" x14ac:dyDescent="0.25">
      <c r="A113" s="168" t="s">
        <v>365</v>
      </c>
      <c r="B113" s="169" t="s">
        <v>219</v>
      </c>
    </row>
    <row r="114" spans="1:2" ht="15" customHeight="1" x14ac:dyDescent="0.25">
      <c r="A114" s="168" t="s">
        <v>366</v>
      </c>
      <c r="B114" s="169" t="s">
        <v>221</v>
      </c>
    </row>
    <row r="115" spans="1:2" ht="15" customHeight="1" x14ac:dyDescent="0.25">
      <c r="A115" s="168" t="s">
        <v>367</v>
      </c>
      <c r="B115" s="169" t="s">
        <v>223</v>
      </c>
    </row>
    <row r="116" spans="1:2" ht="15" customHeight="1" x14ac:dyDescent="0.25">
      <c r="A116" s="168" t="s">
        <v>368</v>
      </c>
      <c r="B116" s="169" t="s">
        <v>369</v>
      </c>
    </row>
    <row r="117" spans="1:2" ht="15" customHeight="1" x14ac:dyDescent="0.25">
      <c r="A117" s="168" t="s">
        <v>370</v>
      </c>
      <c r="B117" s="169" t="s">
        <v>215</v>
      </c>
    </row>
    <row r="118" spans="1:2" ht="15" customHeight="1" x14ac:dyDescent="0.25">
      <c r="A118" s="168" t="s">
        <v>371</v>
      </c>
      <c r="B118" s="169" t="s">
        <v>329</v>
      </c>
    </row>
    <row r="119" spans="1:2" ht="15" customHeight="1" x14ac:dyDescent="0.25">
      <c r="A119" s="168" t="s">
        <v>372</v>
      </c>
      <c r="B119" s="169" t="s">
        <v>353</v>
      </c>
    </row>
    <row r="120" spans="1:2" ht="15" customHeight="1" x14ac:dyDescent="0.25">
      <c r="A120" s="168" t="s">
        <v>373</v>
      </c>
      <c r="B120" s="169" t="s">
        <v>2682</v>
      </c>
    </row>
    <row r="121" spans="1:2" ht="15" customHeight="1" x14ac:dyDescent="0.25">
      <c r="A121" s="168" t="s">
        <v>374</v>
      </c>
      <c r="B121" s="169" t="s">
        <v>332</v>
      </c>
    </row>
    <row r="122" spans="1:2" ht="15" customHeight="1" x14ac:dyDescent="0.25">
      <c r="A122" s="168" t="s">
        <v>375</v>
      </c>
      <c r="B122" s="169" t="s">
        <v>334</v>
      </c>
    </row>
    <row r="123" spans="1:2" ht="15" customHeight="1" x14ac:dyDescent="0.25">
      <c r="A123" s="168" t="s">
        <v>376</v>
      </c>
      <c r="B123" s="169" t="s">
        <v>336</v>
      </c>
    </row>
    <row r="124" spans="1:2" ht="15" customHeight="1" x14ac:dyDescent="0.25">
      <c r="A124" s="168" t="s">
        <v>377</v>
      </c>
      <c r="B124" s="169" t="s">
        <v>338</v>
      </c>
    </row>
    <row r="125" spans="1:2" ht="15" customHeight="1" x14ac:dyDescent="0.25">
      <c r="A125" s="168" t="s">
        <v>378</v>
      </c>
      <c r="B125" s="169" t="s">
        <v>340</v>
      </c>
    </row>
    <row r="126" spans="1:2" ht="15" customHeight="1" x14ac:dyDescent="0.25">
      <c r="A126" s="168" t="s">
        <v>379</v>
      </c>
      <c r="B126" s="169" t="s">
        <v>286</v>
      </c>
    </row>
    <row r="127" spans="1:2" ht="15" customHeight="1" x14ac:dyDescent="0.25">
      <c r="A127" s="168" t="s">
        <v>380</v>
      </c>
      <c r="B127" s="169" t="s">
        <v>2687</v>
      </c>
    </row>
    <row r="128" spans="1:2" ht="15" customHeight="1" x14ac:dyDescent="0.25">
      <c r="A128" s="168"/>
      <c r="B128" s="169"/>
    </row>
    <row r="129" spans="1:2" ht="15" customHeight="1" x14ac:dyDescent="0.25">
      <c r="A129" s="168" t="s">
        <v>381</v>
      </c>
      <c r="B129" s="169" t="s">
        <v>2688</v>
      </c>
    </row>
    <row r="130" spans="1:2" x14ac:dyDescent="0.25">
      <c r="A130" s="168" t="s">
        <v>382</v>
      </c>
      <c r="B130" s="169" t="s">
        <v>239</v>
      </c>
    </row>
    <row r="131" spans="1:2" ht="15" customHeight="1" x14ac:dyDescent="0.25">
      <c r="A131" s="168" t="s">
        <v>383</v>
      </c>
      <c r="B131" s="169" t="s">
        <v>317</v>
      </c>
    </row>
    <row r="132" spans="1:2" ht="15" customHeight="1" x14ac:dyDescent="0.25">
      <c r="A132" s="168" t="s">
        <v>384</v>
      </c>
      <c r="B132" s="169" t="s">
        <v>217</v>
      </c>
    </row>
    <row r="133" spans="1:2" ht="15" customHeight="1" x14ac:dyDescent="0.25">
      <c r="A133" s="168" t="s">
        <v>385</v>
      </c>
      <c r="B133" s="169" t="s">
        <v>219</v>
      </c>
    </row>
    <row r="134" spans="1:2" ht="15" customHeight="1" x14ac:dyDescent="0.25">
      <c r="A134" s="168" t="s">
        <v>386</v>
      </c>
      <c r="B134" s="169" t="s">
        <v>221</v>
      </c>
    </row>
    <row r="135" spans="1:2" ht="15" customHeight="1" x14ac:dyDescent="0.25">
      <c r="A135" s="168" t="s">
        <v>387</v>
      </c>
      <c r="B135" s="169" t="s">
        <v>223</v>
      </c>
    </row>
    <row r="136" spans="1:2" ht="15" customHeight="1" x14ac:dyDescent="0.25">
      <c r="A136" s="168" t="s">
        <v>388</v>
      </c>
      <c r="B136" s="169" t="s">
        <v>2683</v>
      </c>
    </row>
    <row r="137" spans="1:2" ht="15" customHeight="1" x14ac:dyDescent="0.25">
      <c r="A137" s="168" t="s">
        <v>389</v>
      </c>
      <c r="B137" s="169" t="s">
        <v>215</v>
      </c>
    </row>
    <row r="138" spans="1:2" ht="15" customHeight="1" x14ac:dyDescent="0.25">
      <c r="A138" s="168" t="s">
        <v>390</v>
      </c>
      <c r="B138" s="169" t="s">
        <v>329</v>
      </c>
    </row>
    <row r="139" spans="1:2" ht="15" customHeight="1" x14ac:dyDescent="0.25">
      <c r="A139" s="168" t="s">
        <v>391</v>
      </c>
      <c r="B139" s="169" t="s">
        <v>2682</v>
      </c>
    </row>
    <row r="140" spans="1:2" ht="15" customHeight="1" x14ac:dyDescent="0.25">
      <c r="A140" s="168" t="s">
        <v>392</v>
      </c>
      <c r="B140" s="169" t="s">
        <v>332</v>
      </c>
    </row>
    <row r="141" spans="1:2" ht="15" customHeight="1" x14ac:dyDescent="0.25">
      <c r="A141" s="168" t="s">
        <v>393</v>
      </c>
      <c r="B141" s="169" t="s">
        <v>334</v>
      </c>
    </row>
    <row r="142" spans="1:2" ht="15" customHeight="1" x14ac:dyDescent="0.25">
      <c r="A142" s="168" t="s">
        <v>394</v>
      </c>
      <c r="B142" s="169" t="s">
        <v>336</v>
      </c>
    </row>
    <row r="143" spans="1:2" ht="15" customHeight="1" x14ac:dyDescent="0.25">
      <c r="A143" s="168" t="s">
        <v>395</v>
      </c>
      <c r="B143" s="169" t="s">
        <v>338</v>
      </c>
    </row>
    <row r="144" spans="1:2" ht="15" customHeight="1" x14ac:dyDescent="0.25">
      <c r="A144" s="168" t="s">
        <v>396</v>
      </c>
      <c r="B144" s="169" t="s">
        <v>340</v>
      </c>
    </row>
    <row r="145" spans="1:2" ht="15" customHeight="1" x14ac:dyDescent="0.25">
      <c r="A145" s="168" t="s">
        <v>397</v>
      </c>
      <c r="B145" s="169" t="s">
        <v>286</v>
      </c>
    </row>
    <row r="146" spans="1:2" ht="15" customHeight="1" x14ac:dyDescent="0.25">
      <c r="A146" s="168" t="s">
        <v>398</v>
      </c>
      <c r="B146" s="169" t="s">
        <v>2689</v>
      </c>
    </row>
    <row r="147" spans="1:2" ht="15" customHeight="1" x14ac:dyDescent="0.25">
      <c r="A147" s="168"/>
      <c r="B147" s="169"/>
    </row>
    <row r="148" spans="1:2" ht="15" customHeight="1" x14ac:dyDescent="0.25">
      <c r="A148" s="168" t="s">
        <v>399</v>
      </c>
      <c r="B148" s="169" t="s">
        <v>2690</v>
      </c>
    </row>
    <row r="149" spans="1:2" ht="15" customHeight="1" x14ac:dyDescent="0.25">
      <c r="A149" s="168" t="s">
        <v>400</v>
      </c>
      <c r="B149" s="169" t="s">
        <v>317</v>
      </c>
    </row>
    <row r="150" spans="1:2" ht="15" customHeight="1" x14ac:dyDescent="0.25">
      <c r="A150" s="168" t="s">
        <v>401</v>
      </c>
      <c r="B150" s="169" t="s">
        <v>217</v>
      </c>
    </row>
    <row r="151" spans="1:2" ht="15" customHeight="1" x14ac:dyDescent="0.25">
      <c r="A151" s="168" t="s">
        <v>402</v>
      </c>
      <c r="B151" s="169" t="s">
        <v>219</v>
      </c>
    </row>
    <row r="152" spans="1:2" ht="15" customHeight="1" x14ac:dyDescent="0.25">
      <c r="A152" s="168" t="s">
        <v>403</v>
      </c>
      <c r="B152" s="169" t="s">
        <v>221</v>
      </c>
    </row>
    <row r="153" spans="1:2" ht="15" customHeight="1" x14ac:dyDescent="0.25">
      <c r="A153" s="168" t="s">
        <v>404</v>
      </c>
      <c r="B153" s="169" t="s">
        <v>223</v>
      </c>
    </row>
    <row r="154" spans="1:2" ht="15" customHeight="1" x14ac:dyDescent="0.25">
      <c r="A154" s="168" t="s">
        <v>405</v>
      </c>
      <c r="B154" s="169" t="s">
        <v>2683</v>
      </c>
    </row>
    <row r="155" spans="1:2" ht="15" customHeight="1" x14ac:dyDescent="0.25">
      <c r="A155" s="168" t="s">
        <v>406</v>
      </c>
      <c r="B155" s="169" t="s">
        <v>215</v>
      </c>
    </row>
    <row r="156" spans="1:2" ht="15" customHeight="1" x14ac:dyDescent="0.25">
      <c r="A156" s="168" t="s">
        <v>407</v>
      </c>
      <c r="B156" s="169" t="s">
        <v>329</v>
      </c>
    </row>
    <row r="157" spans="1:2" ht="15" customHeight="1" x14ac:dyDescent="0.25">
      <c r="A157" s="168" t="s">
        <v>408</v>
      </c>
      <c r="B157" s="169" t="s">
        <v>2682</v>
      </c>
    </row>
    <row r="158" spans="1:2" ht="15" customHeight="1" x14ac:dyDescent="0.25">
      <c r="A158" s="168" t="s">
        <v>409</v>
      </c>
      <c r="B158" s="169" t="s">
        <v>332</v>
      </c>
    </row>
    <row r="159" spans="1:2" ht="15" customHeight="1" x14ac:dyDescent="0.25">
      <c r="A159" s="168" t="s">
        <v>410</v>
      </c>
      <c r="B159" s="169" t="s">
        <v>334</v>
      </c>
    </row>
    <row r="160" spans="1:2" ht="15" customHeight="1" x14ac:dyDescent="0.25">
      <c r="A160" s="168" t="s">
        <v>411</v>
      </c>
      <c r="B160" s="169" t="s">
        <v>336</v>
      </c>
    </row>
    <row r="161" spans="1:2" ht="15" customHeight="1" x14ac:dyDescent="0.25">
      <c r="A161" s="168" t="s">
        <v>412</v>
      </c>
      <c r="B161" s="169" t="s">
        <v>338</v>
      </c>
    </row>
    <row r="162" spans="1:2" ht="15" customHeight="1" x14ac:dyDescent="0.25">
      <c r="A162" s="168" t="s">
        <v>413</v>
      </c>
      <c r="B162" s="169" t="s">
        <v>340</v>
      </c>
    </row>
    <row r="163" spans="1:2" ht="15" customHeight="1" x14ac:dyDescent="0.25">
      <c r="A163" s="168" t="s">
        <v>414</v>
      </c>
      <c r="B163" s="169" t="s">
        <v>286</v>
      </c>
    </row>
    <row r="164" spans="1:2" ht="15" customHeight="1" x14ac:dyDescent="0.25">
      <c r="A164" s="168" t="s">
        <v>415</v>
      </c>
      <c r="B164" s="169" t="s">
        <v>2691</v>
      </c>
    </row>
    <row r="165" spans="1:2" ht="15" customHeight="1" x14ac:dyDescent="0.25">
      <c r="A165" s="168"/>
      <c r="B165" s="169"/>
    </row>
    <row r="166" spans="1:2" ht="15" customHeight="1" x14ac:dyDescent="0.25">
      <c r="A166" s="168" t="s">
        <v>416</v>
      </c>
      <c r="B166" s="169" t="s">
        <v>2692</v>
      </c>
    </row>
    <row r="167" spans="1:2" ht="15" customHeight="1" x14ac:dyDescent="0.25">
      <c r="A167" s="168" t="s">
        <v>417</v>
      </c>
      <c r="B167" s="169" t="s">
        <v>317</v>
      </c>
    </row>
    <row r="168" spans="1:2" ht="15" customHeight="1" x14ac:dyDescent="0.25">
      <c r="A168" s="168" t="s">
        <v>418</v>
      </c>
      <c r="B168" s="169" t="s">
        <v>217</v>
      </c>
    </row>
    <row r="169" spans="1:2" ht="15" customHeight="1" x14ac:dyDescent="0.25">
      <c r="A169" s="168" t="s">
        <v>419</v>
      </c>
      <c r="B169" s="169" t="s">
        <v>219</v>
      </c>
    </row>
    <row r="170" spans="1:2" ht="15" customHeight="1" x14ac:dyDescent="0.25">
      <c r="A170" s="168" t="s">
        <v>420</v>
      </c>
      <c r="B170" s="169" t="s">
        <v>221</v>
      </c>
    </row>
    <row r="171" spans="1:2" ht="15" customHeight="1" x14ac:dyDescent="0.25">
      <c r="A171" s="168" t="s">
        <v>421</v>
      </c>
      <c r="B171" s="169" t="s">
        <v>223</v>
      </c>
    </row>
    <row r="172" spans="1:2" ht="15" customHeight="1" x14ac:dyDescent="0.25">
      <c r="A172" s="168" t="s">
        <v>422</v>
      </c>
      <c r="B172" s="169" t="s">
        <v>2683</v>
      </c>
    </row>
    <row r="173" spans="1:2" ht="15" customHeight="1" x14ac:dyDescent="0.25">
      <c r="A173" s="168" t="s">
        <v>423</v>
      </c>
      <c r="B173" s="169" t="s">
        <v>215</v>
      </c>
    </row>
    <row r="174" spans="1:2" ht="15" customHeight="1" x14ac:dyDescent="0.25">
      <c r="A174" s="168" t="s">
        <v>424</v>
      </c>
      <c r="B174" s="169" t="s">
        <v>329</v>
      </c>
    </row>
    <row r="175" spans="1:2" ht="15" customHeight="1" x14ac:dyDescent="0.25">
      <c r="A175" s="168" t="s">
        <v>425</v>
      </c>
      <c r="B175" s="169" t="s">
        <v>2682</v>
      </c>
    </row>
    <row r="176" spans="1:2" ht="15" customHeight="1" x14ac:dyDescent="0.25">
      <c r="A176" s="168" t="s">
        <v>426</v>
      </c>
      <c r="B176" s="169" t="s">
        <v>332</v>
      </c>
    </row>
    <row r="177" spans="1:2" ht="15" customHeight="1" x14ac:dyDescent="0.25">
      <c r="A177" s="168" t="s">
        <v>427</v>
      </c>
      <c r="B177" s="169" t="s">
        <v>334</v>
      </c>
    </row>
    <row r="178" spans="1:2" ht="15" customHeight="1" x14ac:dyDescent="0.25">
      <c r="A178" s="168" t="s">
        <v>428</v>
      </c>
      <c r="B178" s="169" t="s">
        <v>336</v>
      </c>
    </row>
    <row r="179" spans="1:2" ht="15" customHeight="1" x14ac:dyDescent="0.25">
      <c r="A179" s="168" t="s">
        <v>429</v>
      </c>
      <c r="B179" s="169" t="s">
        <v>338</v>
      </c>
    </row>
    <row r="180" spans="1:2" ht="15" customHeight="1" x14ac:dyDescent="0.25">
      <c r="A180" s="168" t="s">
        <v>430</v>
      </c>
      <c r="B180" s="169" t="s">
        <v>340</v>
      </c>
    </row>
    <row r="181" spans="1:2" ht="15" customHeight="1" x14ac:dyDescent="0.25">
      <c r="A181" s="168" t="s">
        <v>431</v>
      </c>
      <c r="B181" s="169" t="s">
        <v>286</v>
      </c>
    </row>
    <row r="182" spans="1:2" ht="15" customHeight="1" x14ac:dyDescent="0.25">
      <c r="A182" s="168" t="s">
        <v>432</v>
      </c>
      <c r="B182" s="169" t="s">
        <v>2693</v>
      </c>
    </row>
    <row r="183" spans="1:2" ht="15" customHeight="1" x14ac:dyDescent="0.25">
      <c r="A183" s="168"/>
      <c r="B183" s="169"/>
    </row>
    <row r="184" spans="1:2" ht="15" customHeight="1" x14ac:dyDescent="0.25">
      <c r="A184" s="168" t="s">
        <v>433</v>
      </c>
      <c r="B184" s="169" t="s">
        <v>2694</v>
      </c>
    </row>
    <row r="185" spans="1:2" ht="15" customHeight="1" x14ac:dyDescent="0.25">
      <c r="A185" s="168" t="s">
        <v>434</v>
      </c>
      <c r="B185" s="169" t="s">
        <v>317</v>
      </c>
    </row>
    <row r="186" spans="1:2" ht="15" customHeight="1" x14ac:dyDescent="0.25">
      <c r="A186" s="168" t="s">
        <v>435</v>
      </c>
      <c r="B186" s="169" t="s">
        <v>217</v>
      </c>
    </row>
    <row r="187" spans="1:2" ht="15" customHeight="1" x14ac:dyDescent="0.25">
      <c r="A187" s="168" t="s">
        <v>436</v>
      </c>
      <c r="B187" s="169" t="s">
        <v>219</v>
      </c>
    </row>
    <row r="188" spans="1:2" ht="15" customHeight="1" x14ac:dyDescent="0.25">
      <c r="A188" s="168" t="s">
        <v>437</v>
      </c>
      <c r="B188" s="169" t="s">
        <v>221</v>
      </c>
    </row>
    <row r="189" spans="1:2" ht="15" customHeight="1" x14ac:dyDescent="0.25">
      <c r="A189" s="168" t="s">
        <v>438</v>
      </c>
      <c r="B189" s="169" t="s">
        <v>223</v>
      </c>
    </row>
    <row r="190" spans="1:2" ht="15" customHeight="1" x14ac:dyDescent="0.25">
      <c r="A190" s="168" t="s">
        <v>439</v>
      </c>
      <c r="B190" s="169" t="s">
        <v>2683</v>
      </c>
    </row>
    <row r="191" spans="1:2" ht="15" customHeight="1" x14ac:dyDescent="0.25">
      <c r="A191" s="168" t="s">
        <v>440</v>
      </c>
      <c r="B191" s="169" t="s">
        <v>215</v>
      </c>
    </row>
    <row r="192" spans="1:2" ht="15" customHeight="1" x14ac:dyDescent="0.25">
      <c r="A192" s="168" t="s">
        <v>441</v>
      </c>
      <c r="B192" s="169" t="s">
        <v>329</v>
      </c>
    </row>
    <row r="193" spans="1:2" ht="15" customHeight="1" x14ac:dyDescent="0.25">
      <c r="A193" s="168" t="s">
        <v>442</v>
      </c>
      <c r="B193" s="169" t="s">
        <v>2682</v>
      </c>
    </row>
    <row r="194" spans="1:2" ht="15" customHeight="1" x14ac:dyDescent="0.25">
      <c r="A194" s="168" t="s">
        <v>443</v>
      </c>
      <c r="B194" s="169" t="s">
        <v>332</v>
      </c>
    </row>
    <row r="195" spans="1:2" ht="15" customHeight="1" x14ac:dyDescent="0.25">
      <c r="A195" s="168" t="s">
        <v>444</v>
      </c>
      <c r="B195" s="169" t="s">
        <v>334</v>
      </c>
    </row>
    <row r="196" spans="1:2" ht="15" customHeight="1" x14ac:dyDescent="0.25">
      <c r="A196" s="168" t="s">
        <v>445</v>
      </c>
      <c r="B196" s="169" t="s">
        <v>336</v>
      </c>
    </row>
    <row r="197" spans="1:2" ht="15" customHeight="1" x14ac:dyDescent="0.25">
      <c r="A197" s="168" t="s">
        <v>446</v>
      </c>
      <c r="B197" s="169" t="s">
        <v>338</v>
      </c>
    </row>
    <row r="198" spans="1:2" ht="15" customHeight="1" x14ac:dyDescent="0.25">
      <c r="A198" s="168" t="s">
        <v>447</v>
      </c>
      <c r="B198" s="169" t="s">
        <v>353</v>
      </c>
    </row>
    <row r="199" spans="1:2" ht="15" customHeight="1" x14ac:dyDescent="0.25">
      <c r="A199" s="168" t="s">
        <v>448</v>
      </c>
      <c r="B199" s="169" t="s">
        <v>340</v>
      </c>
    </row>
    <row r="200" spans="1:2" ht="15" customHeight="1" x14ac:dyDescent="0.25">
      <c r="A200" s="168" t="s">
        <v>449</v>
      </c>
      <c r="B200" s="169" t="s">
        <v>286</v>
      </c>
    </row>
    <row r="201" spans="1:2" ht="15" customHeight="1" x14ac:dyDescent="0.25">
      <c r="A201" s="168" t="s">
        <v>450</v>
      </c>
      <c r="B201" s="169" t="s">
        <v>2695</v>
      </c>
    </row>
    <row r="202" spans="1:2" ht="15" customHeight="1" x14ac:dyDescent="0.25">
      <c r="A202" s="168"/>
      <c r="B202" s="169"/>
    </row>
    <row r="203" spans="1:2" ht="15" customHeight="1" x14ac:dyDescent="0.25">
      <c r="A203" s="168" t="s">
        <v>451</v>
      </c>
      <c r="B203" s="169" t="s">
        <v>2696</v>
      </c>
    </row>
    <row r="204" spans="1:2" ht="15" customHeight="1" x14ac:dyDescent="0.25">
      <c r="A204" s="168" t="s">
        <v>452</v>
      </c>
      <c r="B204" s="169" t="s">
        <v>317</v>
      </c>
    </row>
    <row r="205" spans="1:2" ht="15" customHeight="1" x14ac:dyDescent="0.25">
      <c r="A205" s="168" t="s">
        <v>453</v>
      </c>
      <c r="B205" s="169" t="s">
        <v>217</v>
      </c>
    </row>
    <row r="206" spans="1:2" ht="15" customHeight="1" x14ac:dyDescent="0.25">
      <c r="A206" s="168" t="s">
        <v>454</v>
      </c>
      <c r="B206" s="169" t="s">
        <v>219</v>
      </c>
    </row>
    <row r="207" spans="1:2" ht="15" customHeight="1" x14ac:dyDescent="0.25">
      <c r="A207" s="168" t="s">
        <v>455</v>
      </c>
      <c r="B207" s="169" t="s">
        <v>221</v>
      </c>
    </row>
    <row r="208" spans="1:2" ht="15" customHeight="1" x14ac:dyDescent="0.25">
      <c r="A208" s="168" t="s">
        <v>456</v>
      </c>
      <c r="B208" s="169" t="s">
        <v>223</v>
      </c>
    </row>
    <row r="209" spans="1:2" ht="15" customHeight="1" x14ac:dyDescent="0.25">
      <c r="A209" s="168" t="s">
        <v>457</v>
      </c>
      <c r="B209" s="169" t="s">
        <v>2683</v>
      </c>
    </row>
    <row r="210" spans="1:2" ht="15" customHeight="1" x14ac:dyDescent="0.25">
      <c r="A210" s="168" t="s">
        <v>458</v>
      </c>
      <c r="B210" s="169" t="s">
        <v>215</v>
      </c>
    </row>
    <row r="211" spans="1:2" ht="15" customHeight="1" x14ac:dyDescent="0.25">
      <c r="A211" s="168" t="s">
        <v>459</v>
      </c>
      <c r="B211" s="169" t="s">
        <v>329</v>
      </c>
    </row>
    <row r="212" spans="1:2" ht="15" customHeight="1" x14ac:dyDescent="0.25">
      <c r="A212" s="168" t="s">
        <v>460</v>
      </c>
      <c r="B212" s="169" t="s">
        <v>2682</v>
      </c>
    </row>
    <row r="213" spans="1:2" ht="15" customHeight="1" x14ac:dyDescent="0.25">
      <c r="A213" s="168" t="s">
        <v>461</v>
      </c>
      <c r="B213" s="169" t="s">
        <v>332</v>
      </c>
    </row>
    <row r="214" spans="1:2" ht="15" customHeight="1" x14ac:dyDescent="0.25">
      <c r="A214" s="168" t="s">
        <v>462</v>
      </c>
      <c r="B214" s="169" t="s">
        <v>334</v>
      </c>
    </row>
    <row r="215" spans="1:2" ht="15" customHeight="1" x14ac:dyDescent="0.25">
      <c r="A215" s="168" t="s">
        <v>463</v>
      </c>
      <c r="B215" s="169" t="s">
        <v>336</v>
      </c>
    </row>
    <row r="216" spans="1:2" ht="15" customHeight="1" x14ac:dyDescent="0.25">
      <c r="A216" s="168" t="s">
        <v>464</v>
      </c>
      <c r="B216" s="169" t="s">
        <v>338</v>
      </c>
    </row>
    <row r="217" spans="1:2" ht="15" customHeight="1" x14ac:dyDescent="0.25">
      <c r="A217" s="168" t="s">
        <v>465</v>
      </c>
      <c r="B217" s="169" t="s">
        <v>340</v>
      </c>
    </row>
    <row r="218" spans="1:2" ht="15" customHeight="1" x14ac:dyDescent="0.25">
      <c r="A218" s="168" t="s">
        <v>466</v>
      </c>
      <c r="B218" s="169" t="s">
        <v>286</v>
      </c>
    </row>
    <row r="219" spans="1:2" ht="15" customHeight="1" x14ac:dyDescent="0.25">
      <c r="A219" s="168" t="s">
        <v>467</v>
      </c>
      <c r="B219" s="169" t="s">
        <v>2697</v>
      </c>
    </row>
    <row r="220" spans="1:2" ht="15" customHeight="1" x14ac:dyDescent="0.25">
      <c r="A220" s="168"/>
      <c r="B220" s="169"/>
    </row>
    <row r="221" spans="1:2" ht="15" customHeight="1" x14ac:dyDescent="0.25">
      <c r="A221" s="168" t="s">
        <v>468</v>
      </c>
      <c r="B221" s="169" t="s">
        <v>2698</v>
      </c>
    </row>
    <row r="222" spans="1:2" ht="15" customHeight="1" x14ac:dyDescent="0.25">
      <c r="A222" s="168" t="s">
        <v>469</v>
      </c>
      <c r="B222" s="169" t="s">
        <v>317</v>
      </c>
    </row>
    <row r="223" spans="1:2" ht="15" customHeight="1" x14ac:dyDescent="0.25">
      <c r="A223" s="168" t="s">
        <v>470</v>
      </c>
      <c r="B223" s="169" t="s">
        <v>217</v>
      </c>
    </row>
    <row r="224" spans="1:2" ht="15" customHeight="1" x14ac:dyDescent="0.25">
      <c r="A224" s="168" t="s">
        <v>471</v>
      </c>
      <c r="B224" s="169" t="s">
        <v>219</v>
      </c>
    </row>
    <row r="225" spans="1:2" ht="15" customHeight="1" x14ac:dyDescent="0.25">
      <c r="A225" s="168" t="s">
        <v>472</v>
      </c>
      <c r="B225" s="169" t="s">
        <v>221</v>
      </c>
    </row>
    <row r="226" spans="1:2" ht="15" customHeight="1" x14ac:dyDescent="0.25">
      <c r="A226" s="168" t="s">
        <v>473</v>
      </c>
      <c r="B226" s="169" t="s">
        <v>223</v>
      </c>
    </row>
    <row r="227" spans="1:2" ht="15" customHeight="1" x14ac:dyDescent="0.25">
      <c r="A227" s="168" t="s">
        <v>474</v>
      </c>
      <c r="B227" s="169" t="s">
        <v>2683</v>
      </c>
    </row>
    <row r="228" spans="1:2" ht="15" customHeight="1" x14ac:dyDescent="0.25">
      <c r="A228" s="168" t="s">
        <v>475</v>
      </c>
      <c r="B228" s="169" t="s">
        <v>215</v>
      </c>
    </row>
    <row r="229" spans="1:2" ht="15" customHeight="1" x14ac:dyDescent="0.25">
      <c r="A229" s="168" t="s">
        <v>476</v>
      </c>
      <c r="B229" s="169" t="s">
        <v>477</v>
      </c>
    </row>
    <row r="230" spans="1:2" ht="15" customHeight="1" x14ac:dyDescent="0.25">
      <c r="A230" s="168" t="s">
        <v>478</v>
      </c>
      <c r="B230" s="169" t="s">
        <v>329</v>
      </c>
    </row>
    <row r="231" spans="1:2" ht="15" customHeight="1" x14ac:dyDescent="0.25">
      <c r="A231" s="168" t="s">
        <v>479</v>
      </c>
      <c r="B231" s="169" t="s">
        <v>2682</v>
      </c>
    </row>
    <row r="232" spans="1:2" ht="15" customHeight="1" x14ac:dyDescent="0.25">
      <c r="A232" s="168" t="s">
        <v>480</v>
      </c>
      <c r="B232" s="169" t="s">
        <v>332</v>
      </c>
    </row>
    <row r="233" spans="1:2" ht="15" customHeight="1" x14ac:dyDescent="0.25">
      <c r="A233" s="168" t="s">
        <v>481</v>
      </c>
      <c r="B233" s="169" t="s">
        <v>334</v>
      </c>
    </row>
    <row r="234" spans="1:2" ht="15" customHeight="1" x14ac:dyDescent="0.25">
      <c r="A234" s="168" t="s">
        <v>482</v>
      </c>
      <c r="B234" s="169" t="s">
        <v>336</v>
      </c>
    </row>
    <row r="235" spans="1:2" ht="15" customHeight="1" x14ac:dyDescent="0.25">
      <c r="A235" s="168" t="s">
        <v>483</v>
      </c>
      <c r="B235" s="169" t="s">
        <v>338</v>
      </c>
    </row>
    <row r="236" spans="1:2" ht="15" customHeight="1" x14ac:dyDescent="0.25">
      <c r="A236" s="168" t="s">
        <v>484</v>
      </c>
      <c r="B236" s="169" t="s">
        <v>340</v>
      </c>
    </row>
    <row r="237" spans="1:2" ht="15" customHeight="1" x14ac:dyDescent="0.25">
      <c r="A237" s="168" t="s">
        <v>485</v>
      </c>
      <c r="B237" s="169" t="s">
        <v>486</v>
      </c>
    </row>
    <row r="238" spans="1:2" ht="15" customHeight="1" x14ac:dyDescent="0.25">
      <c r="A238" s="168" t="s">
        <v>487</v>
      </c>
      <c r="B238" s="169" t="s">
        <v>2699</v>
      </c>
    </row>
    <row r="239" spans="1:2" ht="15" customHeight="1" x14ac:dyDescent="0.25">
      <c r="A239" s="168"/>
      <c r="B239" s="169"/>
    </row>
    <row r="240" spans="1:2" x14ac:dyDescent="0.25">
      <c r="A240" s="170" t="s">
        <v>488</v>
      </c>
    </row>
    <row r="241" spans="1:2" ht="15" customHeight="1" x14ac:dyDescent="0.25">
      <c r="A241" s="168" t="s">
        <v>468</v>
      </c>
      <c r="B241" s="169" t="s">
        <v>2698</v>
      </c>
    </row>
    <row r="242" spans="1:2" x14ac:dyDescent="0.25">
      <c r="A242" s="170" t="s">
        <v>488</v>
      </c>
    </row>
    <row r="243" spans="1:2" ht="15" customHeight="1" x14ac:dyDescent="0.25">
      <c r="A243" s="168" t="s">
        <v>468</v>
      </c>
      <c r="B243" s="169" t="s">
        <v>2698</v>
      </c>
    </row>
    <row r="244" spans="1:2" ht="15" customHeight="1" x14ac:dyDescent="0.25">
      <c r="A244" s="168" t="s">
        <v>469</v>
      </c>
      <c r="B244" s="169" t="s">
        <v>317</v>
      </c>
    </row>
    <row r="245" spans="1:2" ht="15" customHeight="1" x14ac:dyDescent="0.25">
      <c r="A245" s="168" t="s">
        <v>470</v>
      </c>
      <c r="B245" s="169" t="s">
        <v>217</v>
      </c>
    </row>
    <row r="246" spans="1:2" ht="15" customHeight="1" x14ac:dyDescent="0.25">
      <c r="A246" s="168" t="s">
        <v>471</v>
      </c>
      <c r="B246" s="169" t="s">
        <v>219</v>
      </c>
    </row>
    <row r="247" spans="1:2" ht="15" customHeight="1" x14ac:dyDescent="0.25">
      <c r="A247" s="168" t="s">
        <v>472</v>
      </c>
      <c r="B247" s="169" t="s">
        <v>221</v>
      </c>
    </row>
    <row r="248" spans="1:2" ht="15" customHeight="1" x14ac:dyDescent="0.25">
      <c r="A248" s="168" t="s">
        <v>473</v>
      </c>
      <c r="B248" s="169" t="s">
        <v>223</v>
      </c>
    </row>
    <row r="249" spans="1:2" ht="15" customHeight="1" x14ac:dyDescent="0.25">
      <c r="A249" s="168" t="s">
        <v>474</v>
      </c>
      <c r="B249" s="169" t="s">
        <v>2683</v>
      </c>
    </row>
    <row r="250" spans="1:2" ht="15" customHeight="1" x14ac:dyDescent="0.25">
      <c r="A250" s="168" t="s">
        <v>475</v>
      </c>
      <c r="B250" s="169" t="s">
        <v>215</v>
      </c>
    </row>
    <row r="251" spans="1:2" ht="15" customHeight="1" x14ac:dyDescent="0.25">
      <c r="A251" s="168" t="s">
        <v>476</v>
      </c>
      <c r="B251" s="169" t="s">
        <v>477</v>
      </c>
    </row>
    <row r="252" spans="1:2" ht="15" customHeight="1" x14ac:dyDescent="0.25">
      <c r="A252" s="168" t="s">
        <v>478</v>
      </c>
      <c r="B252" s="169" t="s">
        <v>329</v>
      </c>
    </row>
    <row r="253" spans="1:2" ht="15" customHeight="1" x14ac:dyDescent="0.25">
      <c r="A253" s="168" t="s">
        <v>479</v>
      </c>
      <c r="B253" s="169" t="s">
        <v>2682</v>
      </c>
    </row>
    <row r="254" spans="1:2" ht="15" customHeight="1" x14ac:dyDescent="0.25">
      <c r="A254" s="168" t="s">
        <v>480</v>
      </c>
      <c r="B254" s="169" t="s">
        <v>332</v>
      </c>
    </row>
    <row r="255" spans="1:2" ht="15" customHeight="1" x14ac:dyDescent="0.25">
      <c r="A255" s="168" t="s">
        <v>481</v>
      </c>
      <c r="B255" s="169" t="s">
        <v>334</v>
      </c>
    </row>
    <row r="256" spans="1:2" ht="15" customHeight="1" x14ac:dyDescent="0.25">
      <c r="A256" s="168" t="s">
        <v>482</v>
      </c>
      <c r="B256" s="169" t="s">
        <v>336</v>
      </c>
    </row>
    <row r="257" spans="1:2" ht="15" customHeight="1" x14ac:dyDescent="0.25">
      <c r="A257" s="168" t="s">
        <v>483</v>
      </c>
      <c r="B257" s="169" t="s">
        <v>338</v>
      </c>
    </row>
    <row r="258" spans="1:2" ht="15" customHeight="1" x14ac:dyDescent="0.25">
      <c r="A258" s="168" t="s">
        <v>484</v>
      </c>
      <c r="B258" s="169" t="s">
        <v>340</v>
      </c>
    </row>
    <row r="259" spans="1:2" ht="15" customHeight="1" x14ac:dyDescent="0.25">
      <c r="A259" s="168" t="s">
        <v>485</v>
      </c>
      <c r="B259" s="169" t="s">
        <v>486</v>
      </c>
    </row>
    <row r="260" spans="1:2" ht="15" customHeight="1" x14ac:dyDescent="0.25">
      <c r="A260" s="168" t="s">
        <v>487</v>
      </c>
      <c r="B260" s="169" t="s">
        <v>2699</v>
      </c>
    </row>
    <row r="261" spans="1:2" ht="15" customHeight="1" x14ac:dyDescent="0.25">
      <c r="A261" s="168"/>
      <c r="B261" s="169"/>
    </row>
    <row r="262" spans="1:2" ht="15" customHeight="1" x14ac:dyDescent="0.25">
      <c r="A262" s="168" t="s">
        <v>489</v>
      </c>
      <c r="B262" s="169" t="s">
        <v>2700</v>
      </c>
    </row>
    <row r="263" spans="1:2" ht="15" customHeight="1" x14ac:dyDescent="0.25">
      <c r="A263" s="168" t="s">
        <v>490</v>
      </c>
      <c r="B263" s="169" t="s">
        <v>317</v>
      </c>
    </row>
    <row r="264" spans="1:2" ht="15" customHeight="1" x14ac:dyDescent="0.25">
      <c r="A264" s="168" t="s">
        <v>491</v>
      </c>
      <c r="B264" s="169" t="s">
        <v>217</v>
      </c>
    </row>
    <row r="265" spans="1:2" ht="15" customHeight="1" x14ac:dyDescent="0.25">
      <c r="A265" s="168" t="s">
        <v>492</v>
      </c>
      <c r="B265" s="169" t="s">
        <v>219</v>
      </c>
    </row>
    <row r="266" spans="1:2" ht="15" customHeight="1" x14ac:dyDescent="0.25">
      <c r="A266" s="168" t="s">
        <v>493</v>
      </c>
      <c r="B266" s="169" t="s">
        <v>221</v>
      </c>
    </row>
    <row r="267" spans="1:2" ht="15" customHeight="1" x14ac:dyDescent="0.25">
      <c r="A267" s="168" t="s">
        <v>494</v>
      </c>
      <c r="B267" s="169" t="s">
        <v>223</v>
      </c>
    </row>
    <row r="268" spans="1:2" ht="15" customHeight="1" x14ac:dyDescent="0.25">
      <c r="A268" s="168" t="s">
        <v>495</v>
      </c>
      <c r="B268" s="169" t="s">
        <v>2683</v>
      </c>
    </row>
    <row r="269" spans="1:2" ht="15" customHeight="1" x14ac:dyDescent="0.25">
      <c r="A269" s="168" t="s">
        <v>496</v>
      </c>
      <c r="B269" s="169" t="s">
        <v>215</v>
      </c>
    </row>
    <row r="270" spans="1:2" ht="15" customHeight="1" x14ac:dyDescent="0.25">
      <c r="A270" s="168" t="s">
        <v>497</v>
      </c>
      <c r="B270" s="169" t="s">
        <v>329</v>
      </c>
    </row>
    <row r="271" spans="1:2" ht="15" customHeight="1" x14ac:dyDescent="0.25">
      <c r="A271" s="168" t="s">
        <v>498</v>
      </c>
      <c r="B271" s="169" t="s">
        <v>2682</v>
      </c>
    </row>
    <row r="272" spans="1:2" ht="15" customHeight="1" x14ac:dyDescent="0.25">
      <c r="A272" s="168" t="s">
        <v>499</v>
      </c>
      <c r="B272" s="169" t="s">
        <v>332</v>
      </c>
    </row>
    <row r="273" spans="1:2" ht="15" customHeight="1" x14ac:dyDescent="0.25">
      <c r="A273" s="168" t="s">
        <v>500</v>
      </c>
      <c r="B273" s="169" t="s">
        <v>334</v>
      </c>
    </row>
    <row r="274" spans="1:2" ht="15" customHeight="1" x14ac:dyDescent="0.25">
      <c r="A274" s="168" t="s">
        <v>501</v>
      </c>
      <c r="B274" s="169" t="s">
        <v>336</v>
      </c>
    </row>
    <row r="275" spans="1:2" ht="15" customHeight="1" x14ac:dyDescent="0.25">
      <c r="A275" s="168" t="s">
        <v>502</v>
      </c>
      <c r="B275" s="169" t="s">
        <v>338</v>
      </c>
    </row>
    <row r="276" spans="1:2" ht="15" customHeight="1" x14ac:dyDescent="0.25">
      <c r="A276" s="168" t="s">
        <v>503</v>
      </c>
      <c r="B276" s="169" t="s">
        <v>340</v>
      </c>
    </row>
    <row r="277" spans="1:2" ht="15" customHeight="1" x14ac:dyDescent="0.25">
      <c r="A277" s="168" t="s">
        <v>504</v>
      </c>
      <c r="B277" s="169" t="s">
        <v>486</v>
      </c>
    </row>
    <row r="278" spans="1:2" ht="15" customHeight="1" x14ac:dyDescent="0.25">
      <c r="A278" s="168" t="s">
        <v>505</v>
      </c>
      <c r="B278" s="169" t="s">
        <v>2701</v>
      </c>
    </row>
    <row r="279" spans="1:2" ht="15" customHeight="1" x14ac:dyDescent="0.25">
      <c r="A279" s="168"/>
      <c r="B279" s="169"/>
    </row>
    <row r="280" spans="1:2" ht="15" customHeight="1" x14ac:dyDescent="0.25">
      <c r="A280" s="168" t="s">
        <v>506</v>
      </c>
      <c r="B280" s="169" t="s">
        <v>2702</v>
      </c>
    </row>
    <row r="281" spans="1:2" ht="15" customHeight="1" x14ac:dyDescent="0.25">
      <c r="A281" s="168" t="s">
        <v>507</v>
      </c>
      <c r="B281" s="169" t="s">
        <v>317</v>
      </c>
    </row>
    <row r="282" spans="1:2" ht="15" customHeight="1" x14ac:dyDescent="0.25">
      <c r="A282" s="168" t="s">
        <v>508</v>
      </c>
      <c r="B282" s="169" t="s">
        <v>217</v>
      </c>
    </row>
    <row r="283" spans="1:2" ht="15" customHeight="1" x14ac:dyDescent="0.25">
      <c r="A283" s="168" t="s">
        <v>509</v>
      </c>
      <c r="B283" s="169" t="s">
        <v>219</v>
      </c>
    </row>
    <row r="284" spans="1:2" ht="15" customHeight="1" x14ac:dyDescent="0.25">
      <c r="A284" s="168" t="s">
        <v>510</v>
      </c>
      <c r="B284" s="169" t="s">
        <v>221</v>
      </c>
    </row>
    <row r="285" spans="1:2" ht="15" customHeight="1" x14ac:dyDescent="0.25">
      <c r="A285" s="168" t="s">
        <v>511</v>
      </c>
      <c r="B285" s="169" t="s">
        <v>223</v>
      </c>
    </row>
    <row r="286" spans="1:2" ht="15" customHeight="1" x14ac:dyDescent="0.25">
      <c r="A286" s="168" t="s">
        <v>512</v>
      </c>
      <c r="B286" s="169" t="s">
        <v>2683</v>
      </c>
    </row>
    <row r="287" spans="1:2" ht="15" customHeight="1" x14ac:dyDescent="0.25">
      <c r="A287" s="168" t="s">
        <v>513</v>
      </c>
      <c r="B287" s="169" t="s">
        <v>215</v>
      </c>
    </row>
    <row r="288" spans="1:2" ht="15" customHeight="1" x14ac:dyDescent="0.25">
      <c r="A288" s="168" t="s">
        <v>514</v>
      </c>
      <c r="B288" s="169" t="s">
        <v>329</v>
      </c>
    </row>
    <row r="289" spans="1:2" ht="15" customHeight="1" x14ac:dyDescent="0.25">
      <c r="A289" s="168" t="s">
        <v>515</v>
      </c>
      <c r="B289" s="169" t="s">
        <v>2682</v>
      </c>
    </row>
    <row r="290" spans="1:2" ht="15" customHeight="1" x14ac:dyDescent="0.25">
      <c r="A290" s="168" t="s">
        <v>516</v>
      </c>
      <c r="B290" s="169" t="s">
        <v>332</v>
      </c>
    </row>
    <row r="291" spans="1:2" ht="15" customHeight="1" x14ac:dyDescent="0.25">
      <c r="A291" s="168" t="s">
        <v>517</v>
      </c>
      <c r="B291" s="169" t="s">
        <v>334</v>
      </c>
    </row>
    <row r="292" spans="1:2" ht="15" customHeight="1" x14ac:dyDescent="0.25">
      <c r="A292" s="168" t="s">
        <v>518</v>
      </c>
      <c r="B292" s="169" t="s">
        <v>336</v>
      </c>
    </row>
    <row r="293" spans="1:2" ht="15" customHeight="1" x14ac:dyDescent="0.25">
      <c r="A293" s="168" t="s">
        <v>519</v>
      </c>
      <c r="B293" s="169" t="s">
        <v>338</v>
      </c>
    </row>
    <row r="294" spans="1:2" ht="15" customHeight="1" x14ac:dyDescent="0.25">
      <c r="A294" s="168" t="s">
        <v>520</v>
      </c>
      <c r="B294" s="169" t="s">
        <v>340</v>
      </c>
    </row>
    <row r="295" spans="1:2" ht="15" customHeight="1" x14ac:dyDescent="0.25">
      <c r="A295" s="168" t="s">
        <v>521</v>
      </c>
      <c r="B295" s="169" t="s">
        <v>486</v>
      </c>
    </row>
    <row r="296" spans="1:2" ht="15" customHeight="1" x14ac:dyDescent="0.25">
      <c r="A296" s="168" t="s">
        <v>522</v>
      </c>
      <c r="B296" s="169" t="s">
        <v>2703</v>
      </c>
    </row>
    <row r="297" spans="1:2" ht="15" customHeight="1" x14ac:dyDescent="0.25">
      <c r="A297" s="168"/>
      <c r="B297" s="169"/>
    </row>
    <row r="298" spans="1:2" ht="15" customHeight="1" x14ac:dyDescent="0.25">
      <c r="A298" s="168" t="s">
        <v>523</v>
      </c>
      <c r="B298" s="169" t="s">
        <v>2704</v>
      </c>
    </row>
    <row r="299" spans="1:2" ht="15" customHeight="1" x14ac:dyDescent="0.25">
      <c r="A299" s="168" t="s">
        <v>524</v>
      </c>
      <c r="B299" s="169" t="s">
        <v>317</v>
      </c>
    </row>
    <row r="300" spans="1:2" ht="15" customHeight="1" x14ac:dyDescent="0.25">
      <c r="A300" s="168" t="s">
        <v>525</v>
      </c>
      <c r="B300" s="169" t="s">
        <v>217</v>
      </c>
    </row>
    <row r="301" spans="1:2" ht="15" customHeight="1" x14ac:dyDescent="0.25">
      <c r="A301" s="168" t="s">
        <v>526</v>
      </c>
      <c r="B301" s="169" t="s">
        <v>219</v>
      </c>
    </row>
    <row r="302" spans="1:2" ht="15" customHeight="1" x14ac:dyDescent="0.25">
      <c r="A302" s="168" t="s">
        <v>527</v>
      </c>
      <c r="B302" s="169" t="s">
        <v>221</v>
      </c>
    </row>
    <row r="303" spans="1:2" ht="15" customHeight="1" x14ac:dyDescent="0.25">
      <c r="A303" s="168" t="s">
        <v>528</v>
      </c>
      <c r="B303" s="169" t="s">
        <v>223</v>
      </c>
    </row>
    <row r="304" spans="1:2" ht="15" customHeight="1" x14ac:dyDescent="0.25">
      <c r="A304" s="168" t="s">
        <v>529</v>
      </c>
      <c r="B304" s="169" t="s">
        <v>2683</v>
      </c>
    </row>
    <row r="305" spans="1:2" ht="15" customHeight="1" x14ac:dyDescent="0.25">
      <c r="A305" s="168" t="s">
        <v>530</v>
      </c>
      <c r="B305" s="169" t="s">
        <v>215</v>
      </c>
    </row>
    <row r="306" spans="1:2" ht="15" customHeight="1" x14ac:dyDescent="0.25">
      <c r="A306" s="168" t="s">
        <v>531</v>
      </c>
      <c r="B306" s="169" t="s">
        <v>329</v>
      </c>
    </row>
    <row r="307" spans="1:2" ht="15" customHeight="1" x14ac:dyDescent="0.25">
      <c r="A307" s="168" t="s">
        <v>532</v>
      </c>
      <c r="B307" s="169" t="s">
        <v>533</v>
      </c>
    </row>
    <row r="308" spans="1:2" ht="15" customHeight="1" x14ac:dyDescent="0.25">
      <c r="A308" s="168" t="s">
        <v>534</v>
      </c>
      <c r="B308" s="169" t="s">
        <v>535</v>
      </c>
    </row>
    <row r="309" spans="1:2" ht="15" customHeight="1" x14ac:dyDescent="0.25">
      <c r="A309" s="168" t="s">
        <v>536</v>
      </c>
      <c r="B309" s="169" t="s">
        <v>537</v>
      </c>
    </row>
    <row r="310" spans="1:2" ht="15" customHeight="1" x14ac:dyDescent="0.25">
      <c r="A310" s="168" t="s">
        <v>538</v>
      </c>
      <c r="B310" s="169" t="s">
        <v>539</v>
      </c>
    </row>
    <row r="311" spans="1:2" ht="15" customHeight="1" x14ac:dyDescent="0.25">
      <c r="A311" s="168" t="s">
        <v>540</v>
      </c>
      <c r="B311" s="169" t="s">
        <v>541</v>
      </c>
    </row>
    <row r="312" spans="1:2" ht="15" customHeight="1" x14ac:dyDescent="0.25">
      <c r="A312" s="168" t="s">
        <v>542</v>
      </c>
      <c r="B312" s="169" t="s">
        <v>543</v>
      </c>
    </row>
    <row r="313" spans="1:2" ht="15" customHeight="1" x14ac:dyDescent="0.25">
      <c r="A313" s="168" t="s">
        <v>544</v>
      </c>
      <c r="B313" s="169" t="s">
        <v>545</v>
      </c>
    </row>
    <row r="314" spans="1:2" ht="15" customHeight="1" x14ac:dyDescent="0.25">
      <c r="A314" s="168" t="s">
        <v>546</v>
      </c>
      <c r="B314" s="169" t="s">
        <v>547</v>
      </c>
    </row>
    <row r="315" spans="1:2" ht="15" customHeight="1" x14ac:dyDescent="0.25">
      <c r="A315" s="168" t="s">
        <v>548</v>
      </c>
      <c r="B315" s="169" t="s">
        <v>549</v>
      </c>
    </row>
    <row r="316" spans="1:2" ht="15" customHeight="1" x14ac:dyDescent="0.25">
      <c r="A316" s="168" t="s">
        <v>550</v>
      </c>
      <c r="B316" s="169" t="s">
        <v>551</v>
      </c>
    </row>
    <row r="317" spans="1:2" ht="15" customHeight="1" x14ac:dyDescent="0.25">
      <c r="A317" s="168" t="s">
        <v>552</v>
      </c>
      <c r="B317" s="169" t="s">
        <v>553</v>
      </c>
    </row>
    <row r="318" spans="1:2" ht="15" customHeight="1" x14ac:dyDescent="0.25">
      <c r="A318" s="168" t="s">
        <v>554</v>
      </c>
      <c r="B318" s="169" t="s">
        <v>555</v>
      </c>
    </row>
    <row r="319" spans="1:2" ht="15" customHeight="1" x14ac:dyDescent="0.25">
      <c r="A319" s="168" t="s">
        <v>556</v>
      </c>
      <c r="B319" s="169" t="s">
        <v>557</v>
      </c>
    </row>
    <row r="320" spans="1:2" ht="15" customHeight="1" x14ac:dyDescent="0.25">
      <c r="A320" s="168" t="s">
        <v>558</v>
      </c>
      <c r="B320" s="169" t="s">
        <v>559</v>
      </c>
    </row>
    <row r="321" spans="1:2" ht="15" customHeight="1" x14ac:dyDescent="0.25">
      <c r="A321" s="168" t="s">
        <v>560</v>
      </c>
      <c r="B321" s="169" t="s">
        <v>561</v>
      </c>
    </row>
    <row r="322" spans="1:2" ht="15" customHeight="1" x14ac:dyDescent="0.25">
      <c r="A322" s="168" t="s">
        <v>562</v>
      </c>
      <c r="B322" s="169" t="s">
        <v>2682</v>
      </c>
    </row>
    <row r="323" spans="1:2" ht="15" customHeight="1" x14ac:dyDescent="0.25">
      <c r="A323" s="168" t="s">
        <v>563</v>
      </c>
      <c r="B323" s="169" t="s">
        <v>332</v>
      </c>
    </row>
    <row r="324" spans="1:2" ht="15" customHeight="1" x14ac:dyDescent="0.25">
      <c r="A324" s="168" t="s">
        <v>564</v>
      </c>
      <c r="B324" s="169" t="s">
        <v>334</v>
      </c>
    </row>
    <row r="325" spans="1:2" ht="15" customHeight="1" x14ac:dyDescent="0.25">
      <c r="A325" s="168" t="s">
        <v>565</v>
      </c>
      <c r="B325" s="169" t="s">
        <v>336</v>
      </c>
    </row>
    <row r="326" spans="1:2" ht="15" customHeight="1" x14ac:dyDescent="0.25">
      <c r="A326" s="168" t="s">
        <v>566</v>
      </c>
      <c r="B326" s="169" t="s">
        <v>338</v>
      </c>
    </row>
    <row r="327" spans="1:2" ht="15" customHeight="1" x14ac:dyDescent="0.25">
      <c r="A327" s="168" t="s">
        <v>567</v>
      </c>
      <c r="B327" s="169" t="s">
        <v>340</v>
      </c>
    </row>
    <row r="328" spans="1:2" ht="15" customHeight="1" x14ac:dyDescent="0.25">
      <c r="A328" s="168" t="s">
        <v>568</v>
      </c>
      <c r="B328" s="169" t="s">
        <v>486</v>
      </c>
    </row>
    <row r="329" spans="1:2" ht="15" customHeight="1" x14ac:dyDescent="0.25">
      <c r="A329" s="168" t="s">
        <v>569</v>
      </c>
      <c r="B329" s="169" t="s">
        <v>2705</v>
      </c>
    </row>
    <row r="330" spans="1:2" ht="15" customHeight="1" x14ac:dyDescent="0.25">
      <c r="A330" s="168" t="s">
        <v>570</v>
      </c>
      <c r="B330" s="169" t="s">
        <v>571</v>
      </c>
    </row>
    <row r="331" spans="1:2" ht="15" customHeight="1" x14ac:dyDescent="0.25">
      <c r="A331" s="168"/>
      <c r="B331" s="169"/>
    </row>
    <row r="332" spans="1:2" ht="15" customHeight="1" x14ac:dyDescent="0.25">
      <c r="A332" s="168" t="s">
        <v>572</v>
      </c>
      <c r="B332" s="169" t="s">
        <v>2706</v>
      </c>
    </row>
    <row r="333" spans="1:2" ht="15" customHeight="1" x14ac:dyDescent="0.25">
      <c r="A333" s="168" t="s">
        <v>573</v>
      </c>
      <c r="B333" s="169" t="s">
        <v>574</v>
      </c>
    </row>
    <row r="334" spans="1:2" ht="15" customHeight="1" x14ac:dyDescent="0.25">
      <c r="A334" s="168" t="s">
        <v>575</v>
      </c>
      <c r="B334" s="169" t="s">
        <v>217</v>
      </c>
    </row>
    <row r="335" spans="1:2" ht="15" customHeight="1" x14ac:dyDescent="0.25">
      <c r="A335" s="168" t="s">
        <v>576</v>
      </c>
      <c r="B335" s="169" t="s">
        <v>219</v>
      </c>
    </row>
    <row r="336" spans="1:2" ht="15" customHeight="1" x14ac:dyDescent="0.25">
      <c r="A336" s="168" t="s">
        <v>577</v>
      </c>
      <c r="B336" s="169" t="s">
        <v>221</v>
      </c>
    </row>
    <row r="337" spans="1:2" ht="15" customHeight="1" x14ac:dyDescent="0.25">
      <c r="A337" s="168" t="s">
        <v>578</v>
      </c>
      <c r="B337" s="169" t="s">
        <v>223</v>
      </c>
    </row>
    <row r="338" spans="1:2" ht="15" customHeight="1" x14ac:dyDescent="0.25">
      <c r="A338" s="168" t="s">
        <v>579</v>
      </c>
      <c r="B338" s="169" t="s">
        <v>2683</v>
      </c>
    </row>
    <row r="339" spans="1:2" ht="15" customHeight="1" x14ac:dyDescent="0.25">
      <c r="A339" s="168" t="s">
        <v>580</v>
      </c>
      <c r="B339" s="169" t="s">
        <v>215</v>
      </c>
    </row>
    <row r="340" spans="1:2" ht="15" customHeight="1" x14ac:dyDescent="0.25">
      <c r="A340" s="168" t="s">
        <v>581</v>
      </c>
      <c r="B340" s="169" t="s">
        <v>329</v>
      </c>
    </row>
    <row r="341" spans="1:2" ht="15" customHeight="1" x14ac:dyDescent="0.25">
      <c r="A341" s="168" t="s">
        <v>582</v>
      </c>
      <c r="B341" s="169" t="s">
        <v>2682</v>
      </c>
    </row>
    <row r="342" spans="1:2" ht="15" customHeight="1" x14ac:dyDescent="0.25">
      <c r="A342" s="168" t="s">
        <v>583</v>
      </c>
      <c r="B342" s="169" t="s">
        <v>332</v>
      </c>
    </row>
    <row r="343" spans="1:2" ht="15" customHeight="1" x14ac:dyDescent="0.25">
      <c r="A343" s="168" t="s">
        <v>584</v>
      </c>
      <c r="B343" s="169" t="s">
        <v>334</v>
      </c>
    </row>
    <row r="344" spans="1:2" ht="15" customHeight="1" x14ac:dyDescent="0.25">
      <c r="A344" s="168" t="s">
        <v>585</v>
      </c>
      <c r="B344" s="169" t="s">
        <v>336</v>
      </c>
    </row>
    <row r="345" spans="1:2" ht="15" customHeight="1" x14ac:dyDescent="0.25">
      <c r="A345" s="168" t="s">
        <v>586</v>
      </c>
      <c r="B345" s="169" t="s">
        <v>338</v>
      </c>
    </row>
    <row r="346" spans="1:2" ht="15" customHeight="1" x14ac:dyDescent="0.25">
      <c r="A346" s="168" t="s">
        <v>587</v>
      </c>
      <c r="B346" s="169" t="s">
        <v>340</v>
      </c>
    </row>
    <row r="347" spans="1:2" ht="15" customHeight="1" x14ac:dyDescent="0.25">
      <c r="A347" s="168" t="s">
        <v>588</v>
      </c>
      <c r="B347" s="169" t="s">
        <v>486</v>
      </c>
    </row>
    <row r="348" spans="1:2" ht="15" customHeight="1" x14ac:dyDescent="0.25">
      <c r="A348" s="168" t="s">
        <v>589</v>
      </c>
      <c r="B348" s="169" t="s">
        <v>2707</v>
      </c>
    </row>
    <row r="349" spans="1:2" ht="15" customHeight="1" x14ac:dyDescent="0.25">
      <c r="A349" s="168"/>
      <c r="B349" s="169"/>
    </row>
    <row r="350" spans="1:2" ht="15" customHeight="1" x14ac:dyDescent="0.25">
      <c r="A350" s="168" t="s">
        <v>590</v>
      </c>
      <c r="B350" s="169" t="s">
        <v>2708</v>
      </c>
    </row>
    <row r="351" spans="1:2" ht="15" customHeight="1" x14ac:dyDescent="0.25">
      <c r="A351" s="168" t="s">
        <v>591</v>
      </c>
      <c r="B351" s="169" t="s">
        <v>574</v>
      </c>
    </row>
    <row r="352" spans="1:2" ht="15" customHeight="1" x14ac:dyDescent="0.25">
      <c r="A352" s="168" t="s">
        <v>592</v>
      </c>
      <c r="B352" s="169" t="s">
        <v>217</v>
      </c>
    </row>
    <row r="353" spans="1:2" ht="15" customHeight="1" x14ac:dyDescent="0.25">
      <c r="A353" s="168" t="s">
        <v>593</v>
      </c>
      <c r="B353" s="169" t="s">
        <v>219</v>
      </c>
    </row>
    <row r="354" spans="1:2" ht="15" customHeight="1" x14ac:dyDescent="0.25">
      <c r="A354" s="168" t="s">
        <v>594</v>
      </c>
      <c r="B354" s="169" t="s">
        <v>221</v>
      </c>
    </row>
    <row r="355" spans="1:2" ht="15" customHeight="1" x14ac:dyDescent="0.25">
      <c r="A355" s="168" t="s">
        <v>595</v>
      </c>
      <c r="B355" s="169" t="s">
        <v>223</v>
      </c>
    </row>
    <row r="356" spans="1:2" ht="15" customHeight="1" x14ac:dyDescent="0.25">
      <c r="A356" s="168" t="s">
        <v>596</v>
      </c>
      <c r="B356" s="169" t="s">
        <v>2683</v>
      </c>
    </row>
    <row r="357" spans="1:2" ht="15" customHeight="1" x14ac:dyDescent="0.25">
      <c r="A357" s="168" t="s">
        <v>597</v>
      </c>
      <c r="B357" s="169" t="s">
        <v>215</v>
      </c>
    </row>
    <row r="358" spans="1:2" ht="15" customHeight="1" x14ac:dyDescent="0.25">
      <c r="A358" s="168" t="s">
        <v>598</v>
      </c>
      <c r="B358" s="169" t="s">
        <v>329</v>
      </c>
    </row>
    <row r="359" spans="1:2" ht="15" customHeight="1" x14ac:dyDescent="0.25">
      <c r="A359" s="168" t="s">
        <v>599</v>
      </c>
      <c r="B359" s="169" t="s">
        <v>2682</v>
      </c>
    </row>
    <row r="360" spans="1:2" ht="15" customHeight="1" x14ac:dyDescent="0.25">
      <c r="A360" s="168" t="s">
        <v>600</v>
      </c>
      <c r="B360" s="169" t="s">
        <v>332</v>
      </c>
    </row>
    <row r="361" spans="1:2" ht="15" customHeight="1" x14ac:dyDescent="0.25">
      <c r="A361" s="168" t="s">
        <v>601</v>
      </c>
      <c r="B361" s="169" t="s">
        <v>334</v>
      </c>
    </row>
    <row r="362" spans="1:2" ht="15" customHeight="1" x14ac:dyDescent="0.25">
      <c r="A362" s="168" t="s">
        <v>602</v>
      </c>
      <c r="B362" s="169" t="s">
        <v>336</v>
      </c>
    </row>
    <row r="363" spans="1:2" ht="15" customHeight="1" x14ac:dyDescent="0.25">
      <c r="A363" s="168" t="s">
        <v>603</v>
      </c>
      <c r="B363" s="169" t="s">
        <v>338</v>
      </c>
    </row>
    <row r="364" spans="1:2" ht="15" customHeight="1" x14ac:dyDescent="0.25">
      <c r="A364" s="168" t="s">
        <v>604</v>
      </c>
      <c r="B364" s="169" t="s">
        <v>340</v>
      </c>
    </row>
    <row r="365" spans="1:2" ht="15" customHeight="1" x14ac:dyDescent="0.25">
      <c r="A365" s="168" t="s">
        <v>605</v>
      </c>
      <c r="B365" s="169" t="s">
        <v>486</v>
      </c>
    </row>
    <row r="366" spans="1:2" ht="15" customHeight="1" x14ac:dyDescent="0.25">
      <c r="A366" s="168" t="s">
        <v>606</v>
      </c>
      <c r="B366" s="169" t="s">
        <v>2709</v>
      </c>
    </row>
    <row r="367" spans="1:2" ht="15" customHeight="1" x14ac:dyDescent="0.25">
      <c r="A367" s="168"/>
      <c r="B367" s="169"/>
    </row>
    <row r="368" spans="1:2" ht="15" customHeight="1" x14ac:dyDescent="0.25">
      <c r="A368" s="168" t="s">
        <v>607</v>
      </c>
      <c r="B368" s="169" t="s">
        <v>2710</v>
      </c>
    </row>
    <row r="369" spans="1:2" ht="15" customHeight="1" x14ac:dyDescent="0.25">
      <c r="A369" s="168" t="s">
        <v>608</v>
      </c>
      <c r="B369" s="169" t="s">
        <v>574</v>
      </c>
    </row>
    <row r="370" spans="1:2" ht="15" customHeight="1" x14ac:dyDescent="0.25">
      <c r="A370" s="168" t="s">
        <v>609</v>
      </c>
      <c r="B370" s="169" t="s">
        <v>217</v>
      </c>
    </row>
    <row r="371" spans="1:2" ht="15" customHeight="1" x14ac:dyDescent="0.25">
      <c r="A371" s="168" t="s">
        <v>610</v>
      </c>
      <c r="B371" s="169" t="s">
        <v>219</v>
      </c>
    </row>
    <row r="372" spans="1:2" ht="15" customHeight="1" x14ac:dyDescent="0.25">
      <c r="A372" s="168" t="s">
        <v>611</v>
      </c>
      <c r="B372" s="169" t="s">
        <v>221</v>
      </c>
    </row>
    <row r="373" spans="1:2" ht="15" customHeight="1" x14ac:dyDescent="0.25">
      <c r="A373" s="168" t="s">
        <v>612</v>
      </c>
      <c r="B373" s="169" t="s">
        <v>223</v>
      </c>
    </row>
    <row r="374" spans="1:2" ht="15" customHeight="1" x14ac:dyDescent="0.25">
      <c r="A374" s="168" t="s">
        <v>613</v>
      </c>
      <c r="B374" s="169" t="s">
        <v>340</v>
      </c>
    </row>
    <row r="375" spans="1:2" ht="15" customHeight="1" x14ac:dyDescent="0.25">
      <c r="A375" s="168" t="s">
        <v>614</v>
      </c>
      <c r="B375" s="169" t="s">
        <v>215</v>
      </c>
    </row>
    <row r="376" spans="1:2" ht="15" customHeight="1" x14ac:dyDescent="0.25">
      <c r="A376" s="168" t="s">
        <v>615</v>
      </c>
      <c r="B376" s="169" t="s">
        <v>329</v>
      </c>
    </row>
    <row r="377" spans="1:2" ht="15" customHeight="1" x14ac:dyDescent="0.25">
      <c r="A377" s="168" t="s">
        <v>616</v>
      </c>
      <c r="B377" s="169" t="s">
        <v>2682</v>
      </c>
    </row>
    <row r="378" spans="1:2" ht="15" customHeight="1" x14ac:dyDescent="0.25">
      <c r="A378" s="168" t="s">
        <v>617</v>
      </c>
      <c r="B378" s="169" t="s">
        <v>2683</v>
      </c>
    </row>
    <row r="379" spans="1:2" ht="15" customHeight="1" x14ac:dyDescent="0.25">
      <c r="A379" s="168" t="s">
        <v>618</v>
      </c>
      <c r="B379" s="169" t="s">
        <v>332</v>
      </c>
    </row>
    <row r="380" spans="1:2" ht="15" customHeight="1" x14ac:dyDescent="0.25">
      <c r="A380" s="168" t="s">
        <v>619</v>
      </c>
      <c r="B380" s="169" t="s">
        <v>336</v>
      </c>
    </row>
    <row r="381" spans="1:2" ht="15" customHeight="1" x14ac:dyDescent="0.25">
      <c r="A381" s="168" t="s">
        <v>620</v>
      </c>
      <c r="B381" s="169" t="s">
        <v>338</v>
      </c>
    </row>
    <row r="382" spans="1:2" ht="15" customHeight="1" x14ac:dyDescent="0.25">
      <c r="A382" s="168" t="s">
        <v>621</v>
      </c>
      <c r="B382" s="169" t="s">
        <v>622</v>
      </c>
    </row>
    <row r="383" spans="1:2" ht="15" customHeight="1" x14ac:dyDescent="0.25">
      <c r="A383" s="168" t="s">
        <v>623</v>
      </c>
      <c r="B383" s="169" t="s">
        <v>624</v>
      </c>
    </row>
    <row r="384" spans="1:2" ht="15" customHeight="1" x14ac:dyDescent="0.25">
      <c r="A384" s="168" t="s">
        <v>625</v>
      </c>
      <c r="B384" s="169" t="s">
        <v>486</v>
      </c>
    </row>
    <row r="385" spans="1:2" ht="15" customHeight="1" x14ac:dyDescent="0.25">
      <c r="A385" s="168"/>
      <c r="B385" s="169"/>
    </row>
    <row r="386" spans="1:2" ht="15" customHeight="1" x14ac:dyDescent="0.25">
      <c r="A386" s="168" t="s">
        <v>626</v>
      </c>
      <c r="B386" s="169" t="s">
        <v>2711</v>
      </c>
    </row>
    <row r="387" spans="1:2" ht="15" customHeight="1" x14ac:dyDescent="0.25">
      <c r="A387" s="168" t="s">
        <v>627</v>
      </c>
      <c r="B387" s="169" t="s">
        <v>574</v>
      </c>
    </row>
    <row r="388" spans="1:2" ht="15" customHeight="1" x14ac:dyDescent="0.25">
      <c r="A388" s="168" t="s">
        <v>628</v>
      </c>
      <c r="B388" s="169" t="s">
        <v>217</v>
      </c>
    </row>
    <row r="389" spans="1:2" ht="15" customHeight="1" x14ac:dyDescent="0.25">
      <c r="A389" s="168" t="s">
        <v>629</v>
      </c>
      <c r="B389" s="169" t="s">
        <v>219</v>
      </c>
    </row>
    <row r="390" spans="1:2" ht="15" customHeight="1" x14ac:dyDescent="0.25">
      <c r="A390" s="168" t="s">
        <v>630</v>
      </c>
      <c r="B390" s="169" t="s">
        <v>221</v>
      </c>
    </row>
    <row r="391" spans="1:2" ht="15" customHeight="1" x14ac:dyDescent="0.25">
      <c r="A391" s="168" t="s">
        <v>631</v>
      </c>
      <c r="B391" s="169" t="s">
        <v>223</v>
      </c>
    </row>
    <row r="392" spans="1:2" ht="15" customHeight="1" x14ac:dyDescent="0.25">
      <c r="A392" s="168" t="s">
        <v>632</v>
      </c>
      <c r="B392" s="169" t="s">
        <v>2712</v>
      </c>
    </row>
    <row r="393" spans="1:2" ht="15" customHeight="1" x14ac:dyDescent="0.25">
      <c r="A393" s="168" t="s">
        <v>633</v>
      </c>
      <c r="B393" s="169" t="s">
        <v>215</v>
      </c>
    </row>
    <row r="394" spans="1:2" ht="15" customHeight="1" x14ac:dyDescent="0.25">
      <c r="A394" s="168" t="s">
        <v>634</v>
      </c>
      <c r="B394" s="169" t="s">
        <v>329</v>
      </c>
    </row>
    <row r="395" spans="1:2" ht="15" customHeight="1" x14ac:dyDescent="0.25">
      <c r="A395" s="168" t="s">
        <v>635</v>
      </c>
      <c r="B395" s="169" t="s">
        <v>2682</v>
      </c>
    </row>
    <row r="396" spans="1:2" ht="15" customHeight="1" x14ac:dyDescent="0.25">
      <c r="A396" s="168" t="s">
        <v>636</v>
      </c>
      <c r="B396" s="169" t="s">
        <v>332</v>
      </c>
    </row>
    <row r="397" spans="1:2" ht="15" customHeight="1" x14ac:dyDescent="0.25">
      <c r="A397" s="168" t="s">
        <v>637</v>
      </c>
      <c r="B397" s="169" t="s">
        <v>334</v>
      </c>
    </row>
    <row r="398" spans="1:2" ht="15" customHeight="1" x14ac:dyDescent="0.25">
      <c r="A398" s="168" t="s">
        <v>638</v>
      </c>
      <c r="B398" s="169" t="s">
        <v>336</v>
      </c>
    </row>
    <row r="399" spans="1:2" ht="15" customHeight="1" x14ac:dyDescent="0.25">
      <c r="A399" s="168" t="s">
        <v>639</v>
      </c>
      <c r="B399" s="169" t="s">
        <v>338</v>
      </c>
    </row>
    <row r="400" spans="1:2" ht="15" customHeight="1" x14ac:dyDescent="0.25">
      <c r="A400" s="168" t="s">
        <v>640</v>
      </c>
      <c r="B400" s="169" t="s">
        <v>340</v>
      </c>
    </row>
    <row r="401" spans="1:2" ht="15" customHeight="1" x14ac:dyDescent="0.25">
      <c r="A401" s="168" t="s">
        <v>641</v>
      </c>
      <c r="B401" s="169" t="s">
        <v>486</v>
      </c>
    </row>
    <row r="402" spans="1:2" ht="15" customHeight="1" x14ac:dyDescent="0.25">
      <c r="A402" s="168" t="s">
        <v>642</v>
      </c>
      <c r="B402" s="169" t="s">
        <v>2713</v>
      </c>
    </row>
    <row r="403" spans="1:2" ht="15" customHeight="1" x14ac:dyDescent="0.25">
      <c r="A403" s="168"/>
      <c r="B403" s="169"/>
    </row>
    <row r="404" spans="1:2" ht="15" customHeight="1" x14ac:dyDescent="0.25">
      <c r="A404" s="168" t="s">
        <v>643</v>
      </c>
      <c r="B404" s="169" t="s">
        <v>644</v>
      </c>
    </row>
    <row r="405" spans="1:2" ht="15" customHeight="1" x14ac:dyDescent="0.25">
      <c r="A405" s="168" t="s">
        <v>645</v>
      </c>
      <c r="B405" s="169" t="s">
        <v>646</v>
      </c>
    </row>
    <row r="406" spans="1:2" ht="15" customHeight="1" x14ac:dyDescent="0.25">
      <c r="A406" s="168" t="s">
        <v>647</v>
      </c>
      <c r="B406" s="169" t="s">
        <v>648</v>
      </c>
    </row>
    <row r="407" spans="1:2" ht="15" customHeight="1" x14ac:dyDescent="0.25">
      <c r="A407" s="168" t="s">
        <v>649</v>
      </c>
      <c r="B407" s="169" t="s">
        <v>217</v>
      </c>
    </row>
    <row r="408" spans="1:2" ht="15" customHeight="1" x14ac:dyDescent="0.25">
      <c r="A408" s="168" t="s">
        <v>650</v>
      </c>
      <c r="B408" s="169" t="s">
        <v>219</v>
      </c>
    </row>
    <row r="409" spans="1:2" ht="15" customHeight="1" x14ac:dyDescent="0.25">
      <c r="A409" s="168" t="s">
        <v>651</v>
      </c>
      <c r="B409" s="169" t="s">
        <v>221</v>
      </c>
    </row>
    <row r="410" spans="1:2" ht="15" customHeight="1" x14ac:dyDescent="0.25">
      <c r="A410" s="168" t="s">
        <v>652</v>
      </c>
      <c r="B410" s="169" t="s">
        <v>223</v>
      </c>
    </row>
    <row r="411" spans="1:2" ht="15" customHeight="1" x14ac:dyDescent="0.25">
      <c r="A411" s="168" t="s">
        <v>653</v>
      </c>
      <c r="B411" s="169" t="s">
        <v>574</v>
      </c>
    </row>
    <row r="412" spans="1:2" ht="15" customHeight="1" x14ac:dyDescent="0.25">
      <c r="A412" s="168" t="s">
        <v>654</v>
      </c>
      <c r="B412" s="169" t="s">
        <v>2683</v>
      </c>
    </row>
    <row r="413" spans="1:2" ht="15" customHeight="1" x14ac:dyDescent="0.25">
      <c r="A413" s="168" t="s">
        <v>655</v>
      </c>
      <c r="B413" s="169" t="s">
        <v>336</v>
      </c>
    </row>
    <row r="414" spans="1:2" ht="15" customHeight="1" x14ac:dyDescent="0.25">
      <c r="A414" s="168" t="s">
        <v>656</v>
      </c>
      <c r="B414" s="169" t="s">
        <v>338</v>
      </c>
    </row>
    <row r="415" spans="1:2" ht="15" customHeight="1" x14ac:dyDescent="0.25">
      <c r="A415" s="168" t="s">
        <v>657</v>
      </c>
      <c r="B415" s="169" t="s">
        <v>658</v>
      </c>
    </row>
    <row r="416" spans="1:2" ht="15" customHeight="1" x14ac:dyDescent="0.25">
      <c r="A416" s="168" t="s">
        <v>659</v>
      </c>
      <c r="B416" s="169" t="s">
        <v>660</v>
      </c>
    </row>
    <row r="417" spans="1:2" ht="15" customHeight="1" x14ac:dyDescent="0.25">
      <c r="A417" s="168"/>
      <c r="B417" s="169"/>
    </row>
    <row r="418" spans="1:2" ht="15" customHeight="1" x14ac:dyDescent="0.25">
      <c r="A418" s="168" t="s">
        <v>661</v>
      </c>
      <c r="B418" s="169" t="s">
        <v>662</v>
      </c>
    </row>
    <row r="419" spans="1:2" ht="15" customHeight="1" x14ac:dyDescent="0.25">
      <c r="A419" s="168" t="s">
        <v>663</v>
      </c>
      <c r="B419" s="169" t="s">
        <v>317</v>
      </c>
    </row>
    <row r="420" spans="1:2" ht="15" customHeight="1" x14ac:dyDescent="0.25">
      <c r="A420" s="168" t="s">
        <v>664</v>
      </c>
      <c r="B420" s="169" t="s">
        <v>217</v>
      </c>
    </row>
    <row r="421" spans="1:2" ht="15" customHeight="1" x14ac:dyDescent="0.25">
      <c r="A421" s="168" t="s">
        <v>665</v>
      </c>
      <c r="B421" s="169" t="s">
        <v>219</v>
      </c>
    </row>
    <row r="422" spans="1:2" ht="15" customHeight="1" x14ac:dyDescent="0.25">
      <c r="A422" s="168" t="s">
        <v>666</v>
      </c>
      <c r="B422" s="169" t="s">
        <v>221</v>
      </c>
    </row>
    <row r="423" spans="1:2" ht="15" customHeight="1" x14ac:dyDescent="0.25">
      <c r="A423" s="168" t="s">
        <v>667</v>
      </c>
      <c r="B423" s="169" t="s">
        <v>223</v>
      </c>
    </row>
    <row r="424" spans="1:2" ht="15" customHeight="1" x14ac:dyDescent="0.25">
      <c r="A424" s="168" t="s">
        <v>668</v>
      </c>
      <c r="B424" s="169" t="s">
        <v>2683</v>
      </c>
    </row>
    <row r="425" spans="1:2" ht="15" customHeight="1" x14ac:dyDescent="0.25">
      <c r="A425" s="168" t="s">
        <v>669</v>
      </c>
      <c r="B425" s="169" t="s">
        <v>336</v>
      </c>
    </row>
    <row r="426" spans="1:2" ht="15" customHeight="1" x14ac:dyDescent="0.25">
      <c r="A426" s="168" t="s">
        <v>670</v>
      </c>
      <c r="B426" s="169" t="s">
        <v>338</v>
      </c>
    </row>
    <row r="427" spans="1:2" ht="15" customHeight="1" x14ac:dyDescent="0.25">
      <c r="A427" s="168" t="s">
        <v>671</v>
      </c>
      <c r="B427" s="169" t="s">
        <v>274</v>
      </c>
    </row>
    <row r="428" spans="1:2" ht="15" customHeight="1" x14ac:dyDescent="0.25">
      <c r="A428" s="168" t="s">
        <v>672</v>
      </c>
      <c r="B428" s="169" t="s">
        <v>340</v>
      </c>
    </row>
    <row r="429" spans="1:2" x14ac:dyDescent="0.25">
      <c r="A429" s="168" t="s">
        <v>673</v>
      </c>
      <c r="B429" s="169" t="s">
        <v>674</v>
      </c>
    </row>
    <row r="430" spans="1:2" ht="15" customHeight="1" x14ac:dyDescent="0.25">
      <c r="A430" s="168" t="s">
        <v>675</v>
      </c>
      <c r="B430" s="169" t="s">
        <v>676</v>
      </c>
    </row>
    <row r="431" spans="1:2" ht="15" customHeight="1" x14ac:dyDescent="0.25">
      <c r="A431" s="168" t="s">
        <v>677</v>
      </c>
      <c r="B431" s="169" t="s">
        <v>658</v>
      </c>
    </row>
    <row r="432" spans="1:2" ht="15" customHeight="1" x14ac:dyDescent="0.25">
      <c r="A432" s="168"/>
      <c r="B432" s="169"/>
    </row>
    <row r="433" spans="1:2" ht="15" customHeight="1" x14ac:dyDescent="0.25">
      <c r="A433" s="168" t="s">
        <v>678</v>
      </c>
      <c r="B433" s="169" t="s">
        <v>679</v>
      </c>
    </row>
    <row r="434" spans="1:2" ht="15" customHeight="1" x14ac:dyDescent="0.25">
      <c r="A434" s="168" t="s">
        <v>680</v>
      </c>
      <c r="B434" s="169" t="s">
        <v>317</v>
      </c>
    </row>
    <row r="435" spans="1:2" ht="15" customHeight="1" x14ac:dyDescent="0.25">
      <c r="A435" s="168" t="s">
        <v>681</v>
      </c>
      <c r="B435" s="169" t="s">
        <v>217</v>
      </c>
    </row>
    <row r="436" spans="1:2" ht="15" customHeight="1" x14ac:dyDescent="0.25">
      <c r="A436" s="168" t="s">
        <v>682</v>
      </c>
      <c r="B436" s="169" t="s">
        <v>219</v>
      </c>
    </row>
    <row r="437" spans="1:2" ht="15" customHeight="1" x14ac:dyDescent="0.25">
      <c r="A437" s="168" t="s">
        <v>683</v>
      </c>
      <c r="B437" s="169" t="s">
        <v>221</v>
      </c>
    </row>
    <row r="438" spans="1:2" ht="15" customHeight="1" x14ac:dyDescent="0.25">
      <c r="A438" s="168" t="s">
        <v>684</v>
      </c>
      <c r="B438" s="169" t="s">
        <v>223</v>
      </c>
    </row>
    <row r="439" spans="1:2" ht="15" customHeight="1" x14ac:dyDescent="0.25">
      <c r="A439" s="168" t="s">
        <v>685</v>
      </c>
      <c r="B439" s="169" t="s">
        <v>2683</v>
      </c>
    </row>
    <row r="440" spans="1:2" ht="15" customHeight="1" x14ac:dyDescent="0.25">
      <c r="A440" s="168" t="s">
        <v>686</v>
      </c>
      <c r="B440" s="169" t="s">
        <v>336</v>
      </c>
    </row>
    <row r="441" spans="1:2" ht="15" customHeight="1" x14ac:dyDescent="0.25">
      <c r="A441" s="168" t="s">
        <v>687</v>
      </c>
      <c r="B441" s="169" t="s">
        <v>338</v>
      </c>
    </row>
    <row r="442" spans="1:2" ht="15" customHeight="1" x14ac:dyDescent="0.25">
      <c r="A442" s="168" t="s">
        <v>688</v>
      </c>
      <c r="B442" s="169" t="s">
        <v>658</v>
      </c>
    </row>
    <row r="443" spans="1:2" ht="15" customHeight="1" x14ac:dyDescent="0.25">
      <c r="A443" s="168" t="s">
        <v>689</v>
      </c>
      <c r="B443" s="169" t="s">
        <v>690</v>
      </c>
    </row>
    <row r="444" spans="1:2" ht="15" customHeight="1" x14ac:dyDescent="0.25">
      <c r="A444" s="168"/>
      <c r="B444" s="169"/>
    </row>
    <row r="445" spans="1:2" ht="15" customHeight="1" x14ac:dyDescent="0.25">
      <c r="A445" s="168" t="s">
        <v>691</v>
      </c>
      <c r="B445" s="169" t="s">
        <v>692</v>
      </c>
    </row>
    <row r="446" spans="1:2" ht="15" customHeight="1" x14ac:dyDescent="0.25">
      <c r="A446" s="168" t="s">
        <v>693</v>
      </c>
      <c r="B446" s="169" t="s">
        <v>317</v>
      </c>
    </row>
    <row r="447" spans="1:2" ht="15" customHeight="1" x14ac:dyDescent="0.25">
      <c r="A447" s="168" t="s">
        <v>694</v>
      </c>
      <c r="B447" s="169" t="s">
        <v>217</v>
      </c>
    </row>
    <row r="448" spans="1:2" ht="15" customHeight="1" x14ac:dyDescent="0.25">
      <c r="A448" s="168" t="s">
        <v>695</v>
      </c>
      <c r="B448" s="169" t="s">
        <v>219</v>
      </c>
    </row>
    <row r="449" spans="1:2" ht="15" customHeight="1" x14ac:dyDescent="0.25">
      <c r="A449" s="168" t="s">
        <v>696</v>
      </c>
      <c r="B449" s="169" t="s">
        <v>221</v>
      </c>
    </row>
    <row r="450" spans="1:2" ht="15" customHeight="1" x14ac:dyDescent="0.25">
      <c r="A450" s="168" t="s">
        <v>697</v>
      </c>
      <c r="B450" s="169" t="s">
        <v>223</v>
      </c>
    </row>
    <row r="451" spans="1:2" ht="15" customHeight="1" x14ac:dyDescent="0.25">
      <c r="A451" s="168" t="s">
        <v>698</v>
      </c>
      <c r="B451" s="169" t="s">
        <v>2683</v>
      </c>
    </row>
    <row r="452" spans="1:2" ht="15" customHeight="1" x14ac:dyDescent="0.25">
      <c r="A452" s="168" t="s">
        <v>699</v>
      </c>
      <c r="B452" s="169" t="s">
        <v>336</v>
      </c>
    </row>
    <row r="453" spans="1:2" ht="15" customHeight="1" x14ac:dyDescent="0.25">
      <c r="A453" s="168" t="s">
        <v>700</v>
      </c>
      <c r="B453" s="169" t="s">
        <v>338</v>
      </c>
    </row>
    <row r="454" spans="1:2" ht="15" customHeight="1" x14ac:dyDescent="0.25">
      <c r="A454" s="168" t="s">
        <v>701</v>
      </c>
      <c r="B454" s="169" t="s">
        <v>658</v>
      </c>
    </row>
    <row r="455" spans="1:2" ht="15" customHeight="1" x14ac:dyDescent="0.25">
      <c r="A455" s="168" t="s">
        <v>702</v>
      </c>
      <c r="B455" s="169" t="s">
        <v>703</v>
      </c>
    </row>
    <row r="456" spans="1:2" ht="15" customHeight="1" x14ac:dyDescent="0.25">
      <c r="A456" s="168"/>
      <c r="B456" s="169"/>
    </row>
    <row r="457" spans="1:2" ht="15" customHeight="1" x14ac:dyDescent="0.25">
      <c r="A457" s="168" t="s">
        <v>704</v>
      </c>
      <c r="B457" s="169" t="s">
        <v>705</v>
      </c>
    </row>
    <row r="458" spans="1:2" ht="15" customHeight="1" x14ac:dyDescent="0.25">
      <c r="A458" s="168" t="s">
        <v>706</v>
      </c>
      <c r="B458" s="169" t="s">
        <v>317</v>
      </c>
    </row>
    <row r="459" spans="1:2" ht="15" customHeight="1" x14ac:dyDescent="0.25">
      <c r="A459" s="168" t="s">
        <v>707</v>
      </c>
      <c r="B459" s="169" t="s">
        <v>217</v>
      </c>
    </row>
    <row r="460" spans="1:2" ht="15" customHeight="1" x14ac:dyDescent="0.25">
      <c r="A460" s="168" t="s">
        <v>708</v>
      </c>
      <c r="B460" s="169" t="s">
        <v>219</v>
      </c>
    </row>
    <row r="461" spans="1:2" ht="15" customHeight="1" x14ac:dyDescent="0.25">
      <c r="A461" s="168" t="s">
        <v>709</v>
      </c>
      <c r="B461" s="169" t="s">
        <v>221</v>
      </c>
    </row>
    <row r="462" spans="1:2" ht="15" customHeight="1" x14ac:dyDescent="0.25">
      <c r="A462" s="168" t="s">
        <v>710</v>
      </c>
      <c r="B462" s="169" t="s">
        <v>223</v>
      </c>
    </row>
    <row r="463" spans="1:2" ht="15" customHeight="1" x14ac:dyDescent="0.25">
      <c r="A463" s="168" t="s">
        <v>711</v>
      </c>
      <c r="B463" s="169" t="s">
        <v>2683</v>
      </c>
    </row>
    <row r="464" spans="1:2" ht="15" customHeight="1" x14ac:dyDescent="0.25">
      <c r="A464" s="168" t="s">
        <v>712</v>
      </c>
      <c r="B464" s="169" t="s">
        <v>336</v>
      </c>
    </row>
    <row r="465" spans="1:2" ht="15" customHeight="1" x14ac:dyDescent="0.25">
      <c r="A465" s="168" t="s">
        <v>713</v>
      </c>
      <c r="B465" s="169" t="s">
        <v>338</v>
      </c>
    </row>
    <row r="466" spans="1:2" ht="15" customHeight="1" x14ac:dyDescent="0.25">
      <c r="A466" s="168" t="s">
        <v>714</v>
      </c>
      <c r="B466" s="169" t="s">
        <v>658</v>
      </c>
    </row>
    <row r="467" spans="1:2" ht="15" customHeight="1" x14ac:dyDescent="0.25">
      <c r="A467" s="168" t="s">
        <v>715</v>
      </c>
      <c r="B467" s="169" t="s">
        <v>716</v>
      </c>
    </row>
    <row r="468" spans="1:2" ht="15" customHeight="1" x14ac:dyDescent="0.25">
      <c r="A468" s="168"/>
      <c r="B468" s="169"/>
    </row>
    <row r="469" spans="1:2" ht="15" customHeight="1" x14ac:dyDescent="0.25">
      <c r="A469" s="168" t="s">
        <v>717</v>
      </c>
      <c r="B469" s="169" t="s">
        <v>718</v>
      </c>
    </row>
    <row r="470" spans="1:2" ht="15" customHeight="1" x14ac:dyDescent="0.25">
      <c r="A470" s="168" t="s">
        <v>719</v>
      </c>
      <c r="B470" s="169" t="s">
        <v>317</v>
      </c>
    </row>
    <row r="471" spans="1:2" ht="15" customHeight="1" x14ac:dyDescent="0.25">
      <c r="A471" s="168" t="s">
        <v>720</v>
      </c>
      <c r="B471" s="169" t="s">
        <v>217</v>
      </c>
    </row>
    <row r="472" spans="1:2" ht="15" customHeight="1" x14ac:dyDescent="0.25">
      <c r="A472" s="168" t="s">
        <v>721</v>
      </c>
      <c r="B472" s="169" t="s">
        <v>219</v>
      </c>
    </row>
    <row r="473" spans="1:2" ht="15" customHeight="1" x14ac:dyDescent="0.25">
      <c r="A473" s="168" t="s">
        <v>722</v>
      </c>
      <c r="B473" s="169" t="s">
        <v>221</v>
      </c>
    </row>
    <row r="474" spans="1:2" ht="15" customHeight="1" x14ac:dyDescent="0.25">
      <c r="A474" s="168" t="s">
        <v>723</v>
      </c>
      <c r="B474" s="169" t="s">
        <v>223</v>
      </c>
    </row>
    <row r="475" spans="1:2" ht="15" customHeight="1" x14ac:dyDescent="0.25">
      <c r="A475" s="168" t="s">
        <v>724</v>
      </c>
      <c r="B475" s="169" t="s">
        <v>2683</v>
      </c>
    </row>
    <row r="476" spans="1:2" ht="15" customHeight="1" x14ac:dyDescent="0.25">
      <c r="A476" s="168" t="s">
        <v>725</v>
      </c>
      <c r="B476" s="169" t="s">
        <v>340</v>
      </c>
    </row>
    <row r="477" spans="1:2" ht="15" customHeight="1" x14ac:dyDescent="0.25">
      <c r="A477" s="168" t="s">
        <v>726</v>
      </c>
      <c r="B477" s="169" t="s">
        <v>336</v>
      </c>
    </row>
    <row r="478" spans="1:2" ht="15" customHeight="1" x14ac:dyDescent="0.25">
      <c r="A478" s="168" t="s">
        <v>727</v>
      </c>
      <c r="B478" s="169" t="s">
        <v>338</v>
      </c>
    </row>
    <row r="479" spans="1:2" ht="15" customHeight="1" x14ac:dyDescent="0.25">
      <c r="A479" s="168" t="s">
        <v>728</v>
      </c>
      <c r="B479" s="169" t="s">
        <v>658</v>
      </c>
    </row>
    <row r="480" spans="1:2" ht="15" customHeight="1" x14ac:dyDescent="0.25">
      <c r="A480" s="168" t="s">
        <v>729</v>
      </c>
      <c r="B480" s="169" t="s">
        <v>730</v>
      </c>
    </row>
    <row r="481" spans="1:2" ht="15" customHeight="1" x14ac:dyDescent="0.25">
      <c r="A481" s="168"/>
      <c r="B481" s="169"/>
    </row>
    <row r="482" spans="1:2" ht="15" customHeight="1" x14ac:dyDescent="0.25">
      <c r="A482" s="168" t="s">
        <v>731</v>
      </c>
      <c r="B482" s="169" t="s">
        <v>732</v>
      </c>
    </row>
    <row r="483" spans="1:2" ht="15" customHeight="1" x14ac:dyDescent="0.25">
      <c r="A483" s="168" t="s">
        <v>733</v>
      </c>
      <c r="B483" s="169" t="s">
        <v>317</v>
      </c>
    </row>
    <row r="484" spans="1:2" ht="15" customHeight="1" x14ac:dyDescent="0.25">
      <c r="A484" s="168" t="s">
        <v>734</v>
      </c>
      <c r="B484" s="169" t="s">
        <v>217</v>
      </c>
    </row>
    <row r="485" spans="1:2" ht="15" customHeight="1" x14ac:dyDescent="0.25">
      <c r="A485" s="168" t="s">
        <v>735</v>
      </c>
      <c r="B485" s="169" t="s">
        <v>219</v>
      </c>
    </row>
    <row r="486" spans="1:2" ht="15" customHeight="1" x14ac:dyDescent="0.25">
      <c r="A486" s="168" t="s">
        <v>736</v>
      </c>
      <c r="B486" s="169" t="s">
        <v>221</v>
      </c>
    </row>
    <row r="487" spans="1:2" ht="15" customHeight="1" x14ac:dyDescent="0.25">
      <c r="A487" s="168" t="s">
        <v>737</v>
      </c>
      <c r="B487" s="169" t="s">
        <v>223</v>
      </c>
    </row>
    <row r="488" spans="1:2" ht="15" customHeight="1" x14ac:dyDescent="0.25">
      <c r="A488" s="168" t="s">
        <v>738</v>
      </c>
      <c r="B488" s="169" t="s">
        <v>2683</v>
      </c>
    </row>
    <row r="489" spans="1:2" ht="15" customHeight="1" x14ac:dyDescent="0.25">
      <c r="A489" s="168" t="s">
        <v>739</v>
      </c>
      <c r="B489" s="169" t="s">
        <v>336</v>
      </c>
    </row>
    <row r="490" spans="1:2" ht="15" customHeight="1" x14ac:dyDescent="0.25">
      <c r="A490" s="168" t="s">
        <v>740</v>
      </c>
      <c r="B490" s="169" t="s">
        <v>338</v>
      </c>
    </row>
    <row r="491" spans="1:2" ht="15" customHeight="1" x14ac:dyDescent="0.25">
      <c r="A491" s="168" t="s">
        <v>741</v>
      </c>
      <c r="B491" s="169" t="s">
        <v>340</v>
      </c>
    </row>
    <row r="492" spans="1:2" ht="15" customHeight="1" x14ac:dyDescent="0.25">
      <c r="A492" s="168" t="s">
        <v>742</v>
      </c>
      <c r="B492" s="169" t="s">
        <v>658</v>
      </c>
    </row>
    <row r="493" spans="1:2" ht="15" customHeight="1" x14ac:dyDescent="0.25">
      <c r="A493" s="168" t="s">
        <v>743</v>
      </c>
      <c r="B493" s="169" t="s">
        <v>744</v>
      </c>
    </row>
    <row r="494" spans="1:2" ht="15" customHeight="1" x14ac:dyDescent="0.25">
      <c r="A494" s="168"/>
      <c r="B494" s="169"/>
    </row>
    <row r="495" spans="1:2" ht="15" customHeight="1" x14ac:dyDescent="0.25">
      <c r="A495" s="168" t="s">
        <v>745</v>
      </c>
      <c r="B495" s="169" t="s">
        <v>746</v>
      </c>
    </row>
    <row r="496" spans="1:2" ht="15" customHeight="1" x14ac:dyDescent="0.25">
      <c r="A496" s="168" t="s">
        <v>747</v>
      </c>
      <c r="B496" s="169" t="s">
        <v>317</v>
      </c>
    </row>
    <row r="497" spans="1:2" ht="15" customHeight="1" x14ac:dyDescent="0.25">
      <c r="A497" s="168" t="s">
        <v>748</v>
      </c>
      <c r="B497" s="169" t="s">
        <v>217</v>
      </c>
    </row>
    <row r="498" spans="1:2" ht="15" customHeight="1" x14ac:dyDescent="0.25">
      <c r="A498" s="168" t="s">
        <v>749</v>
      </c>
      <c r="B498" s="169" t="s">
        <v>219</v>
      </c>
    </row>
    <row r="499" spans="1:2" ht="15" customHeight="1" x14ac:dyDescent="0.25">
      <c r="A499" s="168" t="s">
        <v>750</v>
      </c>
      <c r="B499" s="169" t="s">
        <v>221</v>
      </c>
    </row>
    <row r="500" spans="1:2" ht="15" customHeight="1" x14ac:dyDescent="0.25">
      <c r="A500" s="168" t="s">
        <v>751</v>
      </c>
      <c r="B500" s="169" t="s">
        <v>223</v>
      </c>
    </row>
    <row r="501" spans="1:2" ht="15" customHeight="1" x14ac:dyDescent="0.25">
      <c r="A501" s="168" t="s">
        <v>752</v>
      </c>
      <c r="B501" s="169" t="s">
        <v>2683</v>
      </c>
    </row>
    <row r="502" spans="1:2" ht="15" customHeight="1" x14ac:dyDescent="0.25">
      <c r="A502" s="168" t="s">
        <v>753</v>
      </c>
      <c r="B502" s="169" t="s">
        <v>754</v>
      </c>
    </row>
    <row r="503" spans="1:2" ht="15" customHeight="1" x14ac:dyDescent="0.25">
      <c r="A503" s="168" t="s">
        <v>755</v>
      </c>
      <c r="B503" s="169" t="s">
        <v>756</v>
      </c>
    </row>
    <row r="504" spans="1:2" ht="15" customHeight="1" x14ac:dyDescent="0.25">
      <c r="A504" s="168" t="s">
        <v>757</v>
      </c>
      <c r="B504" s="169" t="s">
        <v>758</v>
      </c>
    </row>
    <row r="505" spans="1:2" ht="15" customHeight="1" x14ac:dyDescent="0.25">
      <c r="A505" s="168" t="s">
        <v>759</v>
      </c>
      <c r="B505" s="169" t="s">
        <v>760</v>
      </c>
    </row>
    <row r="506" spans="1:2" ht="15" customHeight="1" x14ac:dyDescent="0.25">
      <c r="A506" s="168" t="s">
        <v>761</v>
      </c>
      <c r="B506" s="169" t="s">
        <v>762</v>
      </c>
    </row>
    <row r="507" spans="1:2" ht="15" customHeight="1" x14ac:dyDescent="0.25">
      <c r="A507" s="168" t="s">
        <v>763</v>
      </c>
      <c r="B507" s="169" t="s">
        <v>764</v>
      </c>
    </row>
    <row r="508" spans="1:2" ht="15" customHeight="1" x14ac:dyDescent="0.25">
      <c r="A508" s="168" t="s">
        <v>765</v>
      </c>
      <c r="B508" s="169" t="s">
        <v>766</v>
      </c>
    </row>
    <row r="509" spans="1:2" ht="15" customHeight="1" x14ac:dyDescent="0.25">
      <c r="A509" s="168" t="s">
        <v>767</v>
      </c>
      <c r="B509" s="169" t="s">
        <v>336</v>
      </c>
    </row>
    <row r="510" spans="1:2" ht="15" customHeight="1" x14ac:dyDescent="0.25">
      <c r="A510" s="168" t="s">
        <v>768</v>
      </c>
      <c r="B510" s="169" t="s">
        <v>769</v>
      </c>
    </row>
    <row r="511" spans="1:2" ht="15" customHeight="1" x14ac:dyDescent="0.25">
      <c r="A511" s="168" t="s">
        <v>770</v>
      </c>
      <c r="B511" s="169" t="s">
        <v>658</v>
      </c>
    </row>
    <row r="512" spans="1:2" ht="15" customHeight="1" x14ac:dyDescent="0.25">
      <c r="A512" s="168" t="s">
        <v>771</v>
      </c>
      <c r="B512" s="169" t="s">
        <v>772</v>
      </c>
    </row>
    <row r="513" spans="1:2" ht="15" customHeight="1" x14ac:dyDescent="0.25">
      <c r="A513" s="168"/>
      <c r="B513" s="169"/>
    </row>
    <row r="514" spans="1:2" ht="15" customHeight="1" x14ac:dyDescent="0.25">
      <c r="A514" s="168" t="s">
        <v>773</v>
      </c>
      <c r="B514" s="169" t="s">
        <v>774</v>
      </c>
    </row>
    <row r="515" spans="1:2" x14ac:dyDescent="0.25">
      <c r="A515" s="168" t="s">
        <v>775</v>
      </c>
      <c r="B515" s="169" t="s">
        <v>776</v>
      </c>
    </row>
    <row r="516" spans="1:2" ht="15" customHeight="1" x14ac:dyDescent="0.25">
      <c r="A516" s="168" t="s">
        <v>777</v>
      </c>
      <c r="B516" s="169" t="s">
        <v>778</v>
      </c>
    </row>
    <row r="517" spans="1:2" ht="15" customHeight="1" x14ac:dyDescent="0.25">
      <c r="A517" s="168" t="s">
        <v>779</v>
      </c>
      <c r="B517" s="169" t="s">
        <v>317</v>
      </c>
    </row>
    <row r="518" spans="1:2" ht="15" customHeight="1" x14ac:dyDescent="0.25">
      <c r="A518" s="168" t="s">
        <v>780</v>
      </c>
      <c r="B518" s="169" t="s">
        <v>217</v>
      </c>
    </row>
    <row r="519" spans="1:2" ht="15" customHeight="1" x14ac:dyDescent="0.25">
      <c r="A519" s="168" t="s">
        <v>781</v>
      </c>
      <c r="B519" s="169" t="s">
        <v>219</v>
      </c>
    </row>
    <row r="520" spans="1:2" ht="15" customHeight="1" x14ac:dyDescent="0.25">
      <c r="A520" s="168" t="s">
        <v>782</v>
      </c>
      <c r="B520" s="169" t="s">
        <v>221</v>
      </c>
    </row>
    <row r="521" spans="1:2" ht="15" customHeight="1" x14ac:dyDescent="0.25">
      <c r="A521" s="168" t="s">
        <v>783</v>
      </c>
      <c r="B521" s="169" t="s">
        <v>223</v>
      </c>
    </row>
    <row r="522" spans="1:2" ht="15" customHeight="1" x14ac:dyDescent="0.25">
      <c r="A522" s="168" t="s">
        <v>784</v>
      </c>
      <c r="B522" s="169" t="s">
        <v>2683</v>
      </c>
    </row>
    <row r="523" spans="1:2" x14ac:dyDescent="0.25">
      <c r="A523" s="168" t="s">
        <v>785</v>
      </c>
      <c r="B523" s="169" t="s">
        <v>786</v>
      </c>
    </row>
    <row r="524" spans="1:2" ht="15" customHeight="1" x14ac:dyDescent="0.25">
      <c r="A524" s="168" t="s">
        <v>787</v>
      </c>
      <c r="B524" s="169" t="s">
        <v>788</v>
      </c>
    </row>
    <row r="525" spans="1:2" ht="15" customHeight="1" x14ac:dyDescent="0.25">
      <c r="A525" s="168" t="s">
        <v>789</v>
      </c>
      <c r="B525" s="169" t="s">
        <v>336</v>
      </c>
    </row>
    <row r="526" spans="1:2" ht="15" customHeight="1" x14ac:dyDescent="0.25">
      <c r="A526" s="168" t="s">
        <v>790</v>
      </c>
      <c r="B526" s="169" t="s">
        <v>338</v>
      </c>
    </row>
    <row r="527" spans="1:2" ht="15" customHeight="1" x14ac:dyDescent="0.25">
      <c r="A527" s="168" t="s">
        <v>791</v>
      </c>
      <c r="B527" s="169" t="s">
        <v>658</v>
      </c>
    </row>
    <row r="528" spans="1:2" ht="15" customHeight="1" x14ac:dyDescent="0.25">
      <c r="A528" s="168"/>
      <c r="B528" s="169"/>
    </row>
    <row r="529" spans="1:2" ht="15" customHeight="1" x14ac:dyDescent="0.25">
      <c r="A529" s="168" t="s">
        <v>792</v>
      </c>
      <c r="B529" s="169" t="s">
        <v>2714</v>
      </c>
    </row>
    <row r="530" spans="1:2" ht="15" customHeight="1" x14ac:dyDescent="0.25">
      <c r="A530" s="168" t="s">
        <v>793</v>
      </c>
      <c r="B530" s="169" t="s">
        <v>317</v>
      </c>
    </row>
    <row r="531" spans="1:2" ht="15" customHeight="1" x14ac:dyDescent="0.25">
      <c r="A531" s="168" t="s">
        <v>794</v>
      </c>
      <c r="B531" s="169" t="s">
        <v>217</v>
      </c>
    </row>
    <row r="532" spans="1:2" ht="15" customHeight="1" x14ac:dyDescent="0.25">
      <c r="A532" s="168" t="s">
        <v>795</v>
      </c>
      <c r="B532" s="169" t="s">
        <v>219</v>
      </c>
    </row>
    <row r="533" spans="1:2" ht="15" customHeight="1" x14ac:dyDescent="0.25">
      <c r="A533" s="168" t="s">
        <v>796</v>
      </c>
      <c r="B533" s="169" t="s">
        <v>221</v>
      </c>
    </row>
    <row r="534" spans="1:2" ht="15" customHeight="1" x14ac:dyDescent="0.25">
      <c r="A534" s="168" t="s">
        <v>797</v>
      </c>
      <c r="B534" s="169" t="s">
        <v>223</v>
      </c>
    </row>
    <row r="535" spans="1:2" ht="15" customHeight="1" x14ac:dyDescent="0.25">
      <c r="A535" s="168" t="s">
        <v>798</v>
      </c>
      <c r="B535" s="169" t="s">
        <v>336</v>
      </c>
    </row>
    <row r="536" spans="1:2" ht="15" customHeight="1" x14ac:dyDescent="0.25">
      <c r="A536" s="168" t="s">
        <v>799</v>
      </c>
      <c r="B536" s="169" t="s">
        <v>338</v>
      </c>
    </row>
    <row r="537" spans="1:2" ht="15" customHeight="1" x14ac:dyDescent="0.25">
      <c r="A537" s="168" t="s">
        <v>800</v>
      </c>
      <c r="B537" s="169" t="s">
        <v>2683</v>
      </c>
    </row>
    <row r="538" spans="1:2" ht="15" customHeight="1" x14ac:dyDescent="0.25">
      <c r="A538" s="168" t="s">
        <v>801</v>
      </c>
      <c r="B538" s="169" t="s">
        <v>658</v>
      </c>
    </row>
    <row r="539" spans="1:2" ht="15" customHeight="1" x14ac:dyDescent="0.25">
      <c r="A539" s="168" t="s">
        <v>802</v>
      </c>
      <c r="B539" s="169" t="s">
        <v>2715</v>
      </c>
    </row>
    <row r="540" spans="1:2" ht="15" customHeight="1" x14ac:dyDescent="0.25">
      <c r="A540" s="168"/>
      <c r="B540" s="169"/>
    </row>
    <row r="541" spans="1:2" ht="15" customHeight="1" x14ac:dyDescent="0.25">
      <c r="A541" s="168" t="s">
        <v>803</v>
      </c>
      <c r="B541" s="169" t="s">
        <v>804</v>
      </c>
    </row>
    <row r="542" spans="1:2" ht="15" customHeight="1" x14ac:dyDescent="0.25">
      <c r="A542" s="168" t="s">
        <v>805</v>
      </c>
      <c r="B542" s="169" t="s">
        <v>317</v>
      </c>
    </row>
    <row r="543" spans="1:2" ht="15" customHeight="1" x14ac:dyDescent="0.25">
      <c r="A543" s="168" t="s">
        <v>806</v>
      </c>
      <c r="B543" s="169" t="s">
        <v>217</v>
      </c>
    </row>
    <row r="544" spans="1:2" ht="15" customHeight="1" x14ac:dyDescent="0.25">
      <c r="A544" s="168" t="s">
        <v>807</v>
      </c>
      <c r="B544" s="169" t="s">
        <v>219</v>
      </c>
    </row>
    <row r="545" spans="1:2" ht="15" customHeight="1" x14ac:dyDescent="0.25">
      <c r="A545" s="168" t="s">
        <v>808</v>
      </c>
      <c r="B545" s="169" t="s">
        <v>221</v>
      </c>
    </row>
    <row r="546" spans="1:2" ht="15" customHeight="1" x14ac:dyDescent="0.25">
      <c r="A546" s="168" t="s">
        <v>809</v>
      </c>
      <c r="B546" s="169" t="s">
        <v>223</v>
      </c>
    </row>
    <row r="547" spans="1:2" ht="15" customHeight="1" x14ac:dyDescent="0.25">
      <c r="A547" s="168" t="s">
        <v>810</v>
      </c>
      <c r="B547" s="169" t="s">
        <v>2683</v>
      </c>
    </row>
    <row r="548" spans="1:2" x14ac:dyDescent="0.25">
      <c r="A548" s="168" t="s">
        <v>811</v>
      </c>
      <c r="B548" s="169" t="s">
        <v>812</v>
      </c>
    </row>
    <row r="549" spans="1:2" ht="15" customHeight="1" x14ac:dyDescent="0.25">
      <c r="A549" s="168" t="s">
        <v>813</v>
      </c>
      <c r="B549" s="169" t="s">
        <v>814</v>
      </c>
    </row>
    <row r="550" spans="1:2" ht="15" customHeight="1" x14ac:dyDescent="0.25">
      <c r="A550" s="168" t="s">
        <v>815</v>
      </c>
      <c r="B550" s="169" t="s">
        <v>336</v>
      </c>
    </row>
    <row r="551" spans="1:2" ht="15" customHeight="1" x14ac:dyDescent="0.25">
      <c r="A551" s="168" t="s">
        <v>816</v>
      </c>
      <c r="B551" s="169" t="s">
        <v>338</v>
      </c>
    </row>
    <row r="552" spans="1:2" ht="15" customHeight="1" x14ac:dyDescent="0.25">
      <c r="A552" s="168" t="s">
        <v>817</v>
      </c>
      <c r="B552" s="169" t="s">
        <v>658</v>
      </c>
    </row>
    <row r="553" spans="1:2" x14ac:dyDescent="0.25">
      <c r="A553" s="170"/>
    </row>
    <row r="554" spans="1:2" ht="15" customHeight="1" x14ac:dyDescent="0.25">
      <c r="A554" s="168" t="s">
        <v>818</v>
      </c>
      <c r="B554" s="169" t="s">
        <v>819</v>
      </c>
    </row>
    <row r="555" spans="1:2" ht="15" customHeight="1" x14ac:dyDescent="0.25">
      <c r="A555" s="168" t="s">
        <v>820</v>
      </c>
      <c r="B555" s="169" t="s">
        <v>317</v>
      </c>
    </row>
    <row r="556" spans="1:2" ht="15" customHeight="1" x14ac:dyDescent="0.25">
      <c r="A556" s="168" t="s">
        <v>821</v>
      </c>
      <c r="B556" s="169" t="s">
        <v>217</v>
      </c>
    </row>
    <row r="557" spans="1:2" ht="15" customHeight="1" x14ac:dyDescent="0.25">
      <c r="A557" s="168" t="s">
        <v>822</v>
      </c>
      <c r="B557" s="169" t="s">
        <v>219</v>
      </c>
    </row>
    <row r="558" spans="1:2" ht="15" customHeight="1" x14ac:dyDescent="0.25">
      <c r="A558" s="168" t="s">
        <v>823</v>
      </c>
      <c r="B558" s="169" t="s">
        <v>221</v>
      </c>
    </row>
    <row r="559" spans="1:2" ht="15" customHeight="1" x14ac:dyDescent="0.25">
      <c r="A559" s="168" t="s">
        <v>824</v>
      </c>
      <c r="B559" s="169" t="s">
        <v>223</v>
      </c>
    </row>
    <row r="560" spans="1:2" ht="15" customHeight="1" x14ac:dyDescent="0.25">
      <c r="A560" s="168" t="s">
        <v>825</v>
      </c>
      <c r="B560" s="169" t="s">
        <v>2683</v>
      </c>
    </row>
    <row r="561" spans="1:2" ht="15" customHeight="1" x14ac:dyDescent="0.25">
      <c r="A561" s="168" t="s">
        <v>826</v>
      </c>
      <c r="B561" s="169" t="s">
        <v>336</v>
      </c>
    </row>
    <row r="562" spans="1:2" ht="15" customHeight="1" x14ac:dyDescent="0.25">
      <c r="A562" s="168" t="s">
        <v>827</v>
      </c>
      <c r="B562" s="169" t="s">
        <v>338</v>
      </c>
    </row>
    <row r="563" spans="1:2" ht="15" customHeight="1" x14ac:dyDescent="0.25">
      <c r="A563" s="168" t="s">
        <v>828</v>
      </c>
      <c r="B563" s="169" t="s">
        <v>658</v>
      </c>
    </row>
    <row r="564" spans="1:2" ht="15" customHeight="1" x14ac:dyDescent="0.25">
      <c r="A564" s="168" t="s">
        <v>829</v>
      </c>
      <c r="B564" s="169" t="s">
        <v>830</v>
      </c>
    </row>
    <row r="565" spans="1:2" ht="15" customHeight="1" x14ac:dyDescent="0.25">
      <c r="A565" s="168"/>
      <c r="B565" s="169"/>
    </row>
    <row r="566" spans="1:2" ht="15" customHeight="1" x14ac:dyDescent="0.25">
      <c r="A566" s="168" t="s">
        <v>831</v>
      </c>
      <c r="B566" s="169" t="s">
        <v>832</v>
      </c>
    </row>
    <row r="567" spans="1:2" ht="15" customHeight="1" x14ac:dyDescent="0.25">
      <c r="A567" s="168" t="s">
        <v>833</v>
      </c>
      <c r="B567" s="169" t="s">
        <v>834</v>
      </c>
    </row>
    <row r="568" spans="1:2" ht="15" customHeight="1" x14ac:dyDescent="0.25">
      <c r="A568" s="168" t="s">
        <v>835</v>
      </c>
      <c r="B568" s="169" t="s">
        <v>836</v>
      </c>
    </row>
    <row r="569" spans="1:2" ht="15" customHeight="1" x14ac:dyDescent="0.25">
      <c r="A569" s="168" t="s">
        <v>837</v>
      </c>
      <c r="B569" s="169" t="s">
        <v>838</v>
      </c>
    </row>
    <row r="570" spans="1:2" ht="15" customHeight="1" x14ac:dyDescent="0.25">
      <c r="A570" s="168" t="s">
        <v>839</v>
      </c>
      <c r="B570" s="169" t="s">
        <v>840</v>
      </c>
    </row>
    <row r="571" spans="1:2" ht="15" customHeight="1" x14ac:dyDescent="0.25">
      <c r="A571" s="168" t="s">
        <v>841</v>
      </c>
      <c r="B571" s="169" t="s">
        <v>842</v>
      </c>
    </row>
    <row r="572" spans="1:2" ht="15" customHeight="1" x14ac:dyDescent="0.25">
      <c r="A572" s="168" t="s">
        <v>843</v>
      </c>
      <c r="B572" s="169" t="s">
        <v>844</v>
      </c>
    </row>
    <row r="573" spans="1:2" ht="15" customHeight="1" x14ac:dyDescent="0.25">
      <c r="A573" s="168" t="s">
        <v>845</v>
      </c>
      <c r="B573" s="169" t="s">
        <v>846</v>
      </c>
    </row>
    <row r="574" spans="1:2" ht="15" customHeight="1" x14ac:dyDescent="0.25">
      <c r="A574" s="168" t="s">
        <v>847</v>
      </c>
      <c r="B574" s="169" t="s">
        <v>848</v>
      </c>
    </row>
    <row r="575" spans="1:2" ht="15" customHeight="1" x14ac:dyDescent="0.25">
      <c r="A575" s="168" t="s">
        <v>849</v>
      </c>
      <c r="B575" s="169" t="s">
        <v>850</v>
      </c>
    </row>
    <row r="576" spans="1:2" ht="15" customHeight="1" x14ac:dyDescent="0.25">
      <c r="A576" s="168" t="s">
        <v>851</v>
      </c>
      <c r="B576" s="169" t="s">
        <v>852</v>
      </c>
    </row>
    <row r="577" spans="1:2" ht="15" customHeight="1" x14ac:dyDescent="0.25">
      <c r="A577" s="168" t="s">
        <v>853</v>
      </c>
      <c r="B577" s="169" t="s">
        <v>854</v>
      </c>
    </row>
    <row r="578" spans="1:2" ht="15" customHeight="1" x14ac:dyDescent="0.25">
      <c r="A578" s="168" t="s">
        <v>855</v>
      </c>
      <c r="B578" s="169" t="s">
        <v>856</v>
      </c>
    </row>
    <row r="579" spans="1:2" ht="15" customHeight="1" x14ac:dyDescent="0.25">
      <c r="A579" s="168" t="s">
        <v>857</v>
      </c>
      <c r="B579" s="169" t="s">
        <v>858</v>
      </c>
    </row>
    <row r="580" spans="1:2" ht="15" customHeight="1" x14ac:dyDescent="0.25">
      <c r="A580" s="168" t="s">
        <v>859</v>
      </c>
      <c r="B580" s="169" t="s">
        <v>860</v>
      </c>
    </row>
    <row r="581" spans="1:2" ht="15" customHeight="1" x14ac:dyDescent="0.25">
      <c r="A581" s="168" t="s">
        <v>861</v>
      </c>
      <c r="B581" s="169" t="s">
        <v>862</v>
      </c>
    </row>
    <row r="582" spans="1:2" ht="15" customHeight="1" x14ac:dyDescent="0.25">
      <c r="A582" s="168" t="s">
        <v>863</v>
      </c>
      <c r="B582" s="169" t="s">
        <v>864</v>
      </c>
    </row>
    <row r="583" spans="1:2" ht="15" customHeight="1" x14ac:dyDescent="0.25">
      <c r="A583" s="168" t="s">
        <v>865</v>
      </c>
      <c r="B583" s="169" t="s">
        <v>866</v>
      </c>
    </row>
    <row r="584" spans="1:2" ht="15" customHeight="1" x14ac:dyDescent="0.25">
      <c r="A584" s="168" t="s">
        <v>867</v>
      </c>
      <c r="B584" s="169" t="s">
        <v>868</v>
      </c>
    </row>
    <row r="585" spans="1:2" ht="15" customHeight="1" x14ac:dyDescent="0.25">
      <c r="A585" s="168" t="s">
        <v>869</v>
      </c>
      <c r="B585" s="169" t="s">
        <v>870</v>
      </c>
    </row>
    <row r="586" spans="1:2" ht="15" customHeight="1" x14ac:dyDescent="0.25">
      <c r="A586" s="168" t="s">
        <v>871</v>
      </c>
      <c r="B586" s="169" t="s">
        <v>872</v>
      </c>
    </row>
    <row r="587" spans="1:2" ht="15" customHeight="1" x14ac:dyDescent="0.25">
      <c r="A587" s="168" t="s">
        <v>873</v>
      </c>
      <c r="B587" s="169" t="s">
        <v>874</v>
      </c>
    </row>
    <row r="588" spans="1:2" ht="15" customHeight="1" x14ac:dyDescent="0.25">
      <c r="A588" s="168" t="s">
        <v>875</v>
      </c>
      <c r="B588" s="169" t="s">
        <v>876</v>
      </c>
    </row>
    <row r="589" spans="1:2" ht="15" customHeight="1" x14ac:dyDescent="0.25">
      <c r="A589" s="168" t="s">
        <v>877</v>
      </c>
      <c r="B589" s="169" t="s">
        <v>878</v>
      </c>
    </row>
    <row r="590" spans="1:2" ht="15" customHeight="1" x14ac:dyDescent="0.25">
      <c r="A590" s="168" t="s">
        <v>879</v>
      </c>
      <c r="B590" s="169" t="s">
        <v>880</v>
      </c>
    </row>
    <row r="591" spans="1:2" ht="15" customHeight="1" x14ac:dyDescent="0.25">
      <c r="A591" s="168" t="s">
        <v>881</v>
      </c>
      <c r="B591" s="169" t="s">
        <v>882</v>
      </c>
    </row>
    <row r="592" spans="1:2" ht="15" customHeight="1" x14ac:dyDescent="0.25">
      <c r="A592" s="168" t="s">
        <v>883</v>
      </c>
      <c r="B592" s="169" t="s">
        <v>884</v>
      </c>
    </row>
    <row r="593" spans="1:2" ht="15" customHeight="1" x14ac:dyDescent="0.25">
      <c r="A593" s="168" t="s">
        <v>885</v>
      </c>
      <c r="B593" s="169" t="s">
        <v>886</v>
      </c>
    </row>
    <row r="594" spans="1:2" ht="15" customHeight="1" x14ac:dyDescent="0.25">
      <c r="A594" s="168" t="s">
        <v>887</v>
      </c>
      <c r="B594" s="169" t="s">
        <v>888</v>
      </c>
    </row>
    <row r="595" spans="1:2" ht="15" customHeight="1" x14ac:dyDescent="0.25">
      <c r="A595" s="168" t="s">
        <v>889</v>
      </c>
      <c r="B595" s="169" t="s">
        <v>890</v>
      </c>
    </row>
    <row r="596" spans="1:2" ht="15" customHeight="1" x14ac:dyDescent="0.25">
      <c r="A596" s="168" t="s">
        <v>891</v>
      </c>
      <c r="B596" s="169" t="s">
        <v>892</v>
      </c>
    </row>
    <row r="597" spans="1:2" ht="15" customHeight="1" x14ac:dyDescent="0.25">
      <c r="A597" s="168" t="s">
        <v>893</v>
      </c>
      <c r="B597" s="169" t="s">
        <v>894</v>
      </c>
    </row>
    <row r="598" spans="1:2" ht="15" customHeight="1" x14ac:dyDescent="0.25">
      <c r="A598" s="168" t="s">
        <v>895</v>
      </c>
      <c r="B598" s="169" t="s">
        <v>896</v>
      </c>
    </row>
    <row r="599" spans="1:2" ht="15" customHeight="1" x14ac:dyDescent="0.25">
      <c r="A599" s="168" t="s">
        <v>897</v>
      </c>
      <c r="B599" s="169" t="s">
        <v>898</v>
      </c>
    </row>
    <row r="600" spans="1:2" ht="15" customHeight="1" x14ac:dyDescent="0.25">
      <c r="A600" s="168" t="s">
        <v>899</v>
      </c>
      <c r="B600" s="169" t="s">
        <v>900</v>
      </c>
    </row>
    <row r="601" spans="1:2" ht="15" customHeight="1" x14ac:dyDescent="0.25">
      <c r="A601" s="168" t="s">
        <v>901</v>
      </c>
      <c r="B601" s="169" t="s">
        <v>902</v>
      </c>
    </row>
    <row r="602" spans="1:2" ht="15" customHeight="1" x14ac:dyDescent="0.25">
      <c r="A602" s="168" t="s">
        <v>903</v>
      </c>
      <c r="B602" s="169" t="s">
        <v>904</v>
      </c>
    </row>
    <row r="603" spans="1:2" ht="15" customHeight="1" x14ac:dyDescent="0.25">
      <c r="A603" s="168" t="s">
        <v>905</v>
      </c>
      <c r="B603" s="169" t="s">
        <v>906</v>
      </c>
    </row>
    <row r="604" spans="1:2" ht="15" customHeight="1" x14ac:dyDescent="0.25">
      <c r="A604" s="168" t="s">
        <v>907</v>
      </c>
      <c r="B604" s="169" t="s">
        <v>908</v>
      </c>
    </row>
    <row r="605" spans="1:2" ht="15" customHeight="1" x14ac:dyDescent="0.25">
      <c r="A605" s="168" t="s">
        <v>909</v>
      </c>
      <c r="B605" s="169" t="s">
        <v>910</v>
      </c>
    </row>
    <row r="606" spans="1:2" ht="15" customHeight="1" x14ac:dyDescent="0.25">
      <c r="A606" s="168" t="s">
        <v>911</v>
      </c>
      <c r="B606" s="169" t="s">
        <v>912</v>
      </c>
    </row>
    <row r="607" spans="1:2" ht="15" customHeight="1" x14ac:dyDescent="0.25">
      <c r="A607" s="168" t="s">
        <v>913</v>
      </c>
      <c r="B607" s="169" t="s">
        <v>914</v>
      </c>
    </row>
    <row r="608" spans="1:2" ht="15" customHeight="1" x14ac:dyDescent="0.25">
      <c r="A608" s="168" t="s">
        <v>915</v>
      </c>
      <c r="B608" s="169" t="s">
        <v>916</v>
      </c>
    </row>
    <row r="609" spans="1:2" ht="15" customHeight="1" x14ac:dyDescent="0.25">
      <c r="A609" s="168" t="s">
        <v>917</v>
      </c>
      <c r="B609" s="169" t="s">
        <v>918</v>
      </c>
    </row>
    <row r="610" spans="1:2" ht="15" customHeight="1" x14ac:dyDescent="0.25">
      <c r="A610" s="168" t="s">
        <v>919</v>
      </c>
      <c r="B610" s="169" t="s">
        <v>920</v>
      </c>
    </row>
    <row r="611" spans="1:2" ht="15" customHeight="1" x14ac:dyDescent="0.25">
      <c r="A611" s="168" t="s">
        <v>921</v>
      </c>
      <c r="B611" s="169" t="s">
        <v>922</v>
      </c>
    </row>
    <row r="612" spans="1:2" ht="15" customHeight="1" x14ac:dyDescent="0.25">
      <c r="A612" s="168" t="s">
        <v>923</v>
      </c>
      <c r="B612" s="169" t="s">
        <v>924</v>
      </c>
    </row>
    <row r="613" spans="1:2" ht="15" customHeight="1" x14ac:dyDescent="0.25">
      <c r="A613" s="168" t="s">
        <v>925</v>
      </c>
      <c r="B613" s="169" t="s">
        <v>926</v>
      </c>
    </row>
    <row r="614" spans="1:2" ht="15" customHeight="1" x14ac:dyDescent="0.25">
      <c r="A614" s="168" t="s">
        <v>927</v>
      </c>
      <c r="B614" s="169" t="s">
        <v>928</v>
      </c>
    </row>
    <row r="615" spans="1:2" ht="15" customHeight="1" x14ac:dyDescent="0.25">
      <c r="A615" s="168" t="s">
        <v>929</v>
      </c>
      <c r="B615" s="169" t="s">
        <v>930</v>
      </c>
    </row>
    <row r="616" spans="1:2" ht="15" customHeight="1" x14ac:dyDescent="0.25">
      <c r="A616" s="168" t="s">
        <v>931</v>
      </c>
      <c r="B616" s="169" t="s">
        <v>932</v>
      </c>
    </row>
    <row r="617" spans="1:2" ht="15" customHeight="1" x14ac:dyDescent="0.25">
      <c r="A617" s="168" t="s">
        <v>933</v>
      </c>
      <c r="B617" s="169" t="s">
        <v>934</v>
      </c>
    </row>
    <row r="618" spans="1:2" ht="15" customHeight="1" x14ac:dyDescent="0.25">
      <c r="A618" s="168" t="s">
        <v>935</v>
      </c>
      <c r="B618" s="169" t="s">
        <v>936</v>
      </c>
    </row>
    <row r="619" spans="1:2" ht="15" customHeight="1" x14ac:dyDescent="0.25">
      <c r="A619" s="168" t="s">
        <v>937</v>
      </c>
      <c r="B619" s="169" t="s">
        <v>938</v>
      </c>
    </row>
    <row r="620" spans="1:2" ht="15" customHeight="1" x14ac:dyDescent="0.25">
      <c r="A620" s="168" t="s">
        <v>939</v>
      </c>
      <c r="B620" s="169" t="s">
        <v>940</v>
      </c>
    </row>
    <row r="621" spans="1:2" ht="15" customHeight="1" x14ac:dyDescent="0.25">
      <c r="A621" s="168" t="s">
        <v>941</v>
      </c>
      <c r="B621" s="169" t="s">
        <v>942</v>
      </c>
    </row>
    <row r="622" spans="1:2" ht="15" customHeight="1" x14ac:dyDescent="0.25">
      <c r="A622" s="168" t="s">
        <v>943</v>
      </c>
      <c r="B622" s="169" t="s">
        <v>944</v>
      </c>
    </row>
    <row r="623" spans="1:2" ht="15" customHeight="1" x14ac:dyDescent="0.25">
      <c r="A623" s="168" t="s">
        <v>945</v>
      </c>
      <c r="B623" s="169" t="s">
        <v>946</v>
      </c>
    </row>
    <row r="624" spans="1:2" ht="15" customHeight="1" x14ac:dyDescent="0.25">
      <c r="A624" s="168" t="s">
        <v>947</v>
      </c>
      <c r="B624" s="169" t="s">
        <v>948</v>
      </c>
    </row>
    <row r="625" spans="1:2" ht="15" customHeight="1" x14ac:dyDescent="0.25">
      <c r="A625" s="168" t="s">
        <v>949</v>
      </c>
      <c r="B625" s="169" t="s">
        <v>950</v>
      </c>
    </row>
    <row r="626" spans="1:2" ht="15" customHeight="1" x14ac:dyDescent="0.25">
      <c r="A626" s="168" t="s">
        <v>951</v>
      </c>
      <c r="B626" s="169" t="s">
        <v>952</v>
      </c>
    </row>
    <row r="627" spans="1:2" ht="15" customHeight="1" x14ac:dyDescent="0.25">
      <c r="A627" s="168" t="s">
        <v>953</v>
      </c>
      <c r="B627" s="169" t="s">
        <v>954</v>
      </c>
    </row>
    <row r="628" spans="1:2" ht="15" customHeight="1" x14ac:dyDescent="0.25">
      <c r="A628" s="168" t="s">
        <v>955</v>
      </c>
      <c r="B628" s="169" t="s">
        <v>956</v>
      </c>
    </row>
    <row r="629" spans="1:2" ht="15" customHeight="1" x14ac:dyDescent="0.25">
      <c r="A629" s="168" t="s">
        <v>957</v>
      </c>
      <c r="B629" s="169" t="s">
        <v>958</v>
      </c>
    </row>
    <row r="630" spans="1:2" ht="15" customHeight="1" x14ac:dyDescent="0.25">
      <c r="A630" s="168" t="s">
        <v>959</v>
      </c>
      <c r="B630" s="169" t="s">
        <v>960</v>
      </c>
    </row>
    <row r="631" spans="1:2" ht="15" customHeight="1" x14ac:dyDescent="0.25">
      <c r="A631" s="168" t="s">
        <v>961</v>
      </c>
      <c r="B631" s="169" t="s">
        <v>962</v>
      </c>
    </row>
    <row r="632" spans="1:2" ht="15" customHeight="1" x14ac:dyDescent="0.25">
      <c r="A632" s="168" t="s">
        <v>963</v>
      </c>
      <c r="B632" s="169" t="s">
        <v>217</v>
      </c>
    </row>
    <row r="633" spans="1:2" ht="15" customHeight="1" x14ac:dyDescent="0.25">
      <c r="A633" s="168" t="s">
        <v>964</v>
      </c>
      <c r="B633" s="169" t="s">
        <v>219</v>
      </c>
    </row>
    <row r="634" spans="1:2" ht="15" customHeight="1" x14ac:dyDescent="0.25">
      <c r="A634" s="168" t="s">
        <v>965</v>
      </c>
      <c r="B634" s="169" t="s">
        <v>221</v>
      </c>
    </row>
    <row r="635" spans="1:2" ht="15" customHeight="1" x14ac:dyDescent="0.25">
      <c r="A635" s="168" t="s">
        <v>966</v>
      </c>
      <c r="B635" s="169" t="s">
        <v>967</v>
      </c>
    </row>
    <row r="636" spans="1:2" ht="15" customHeight="1" x14ac:dyDescent="0.25">
      <c r="A636" s="168" t="s">
        <v>968</v>
      </c>
      <c r="B636" s="169" t="s">
        <v>969</v>
      </c>
    </row>
    <row r="637" spans="1:2" ht="15" customHeight="1" x14ac:dyDescent="0.25">
      <c r="A637" s="168" t="s">
        <v>970</v>
      </c>
      <c r="B637" s="169" t="s">
        <v>658</v>
      </c>
    </row>
    <row r="638" spans="1:2" ht="15" customHeight="1" x14ac:dyDescent="0.25">
      <c r="A638" s="168" t="s">
        <v>971</v>
      </c>
      <c r="B638" s="169" t="s">
        <v>972</v>
      </c>
    </row>
    <row r="639" spans="1:2" ht="15" customHeight="1" x14ac:dyDescent="0.25">
      <c r="A639" s="168"/>
      <c r="B639" s="169"/>
    </row>
    <row r="640" spans="1:2" ht="15" customHeight="1" x14ac:dyDescent="0.25">
      <c r="A640" s="168" t="s">
        <v>973</v>
      </c>
      <c r="B640" s="169" t="s">
        <v>974</v>
      </c>
    </row>
    <row r="641" spans="1:2" ht="15" customHeight="1" x14ac:dyDescent="0.25">
      <c r="A641" s="168" t="s">
        <v>975</v>
      </c>
      <c r="B641" s="169" t="s">
        <v>976</v>
      </c>
    </row>
    <row r="642" spans="1:2" ht="15" customHeight="1" x14ac:dyDescent="0.25">
      <c r="A642" s="168" t="s">
        <v>977</v>
      </c>
      <c r="B642" s="169" t="s">
        <v>978</v>
      </c>
    </row>
    <row r="643" spans="1:2" ht="15" customHeight="1" x14ac:dyDescent="0.25">
      <c r="A643" s="168" t="s">
        <v>979</v>
      </c>
      <c r="B643" s="169" t="s">
        <v>980</v>
      </c>
    </row>
    <row r="644" spans="1:2" ht="15" customHeight="1" x14ac:dyDescent="0.25">
      <c r="A644" s="168" t="s">
        <v>981</v>
      </c>
      <c r="B644" s="169" t="s">
        <v>982</v>
      </c>
    </row>
    <row r="645" spans="1:2" ht="15" customHeight="1" x14ac:dyDescent="0.25">
      <c r="A645" s="168" t="s">
        <v>983</v>
      </c>
      <c r="B645" s="169" t="s">
        <v>984</v>
      </c>
    </row>
    <row r="646" spans="1:2" ht="15" customHeight="1" x14ac:dyDescent="0.25">
      <c r="A646" s="168" t="s">
        <v>985</v>
      </c>
      <c r="B646" s="169" t="s">
        <v>986</v>
      </c>
    </row>
    <row r="647" spans="1:2" ht="15" customHeight="1" x14ac:dyDescent="0.25">
      <c r="A647" s="168" t="s">
        <v>987</v>
      </c>
      <c r="B647" s="169" t="s">
        <v>988</v>
      </c>
    </row>
    <row r="648" spans="1:2" ht="15" customHeight="1" x14ac:dyDescent="0.25">
      <c r="A648" s="168" t="s">
        <v>989</v>
      </c>
      <c r="B648" s="169" t="s">
        <v>988</v>
      </c>
    </row>
    <row r="649" spans="1:2" ht="15" customHeight="1" x14ac:dyDescent="0.25">
      <c r="A649" s="168" t="s">
        <v>990</v>
      </c>
      <c r="B649" s="169" t="s">
        <v>172</v>
      </c>
    </row>
    <row r="650" spans="1:2" ht="15" customHeight="1" x14ac:dyDescent="0.25">
      <c r="A650" s="168" t="s">
        <v>991</v>
      </c>
      <c r="B650" s="169" t="s">
        <v>217</v>
      </c>
    </row>
    <row r="651" spans="1:2" ht="15" customHeight="1" x14ac:dyDescent="0.25">
      <c r="A651" s="168" t="s">
        <v>992</v>
      </c>
      <c r="B651" s="169" t="s">
        <v>219</v>
      </c>
    </row>
    <row r="652" spans="1:2" ht="15" customHeight="1" x14ac:dyDescent="0.25">
      <c r="A652" s="168" t="s">
        <v>993</v>
      </c>
      <c r="B652" s="169" t="s">
        <v>221</v>
      </c>
    </row>
    <row r="653" spans="1:2" ht="15" customHeight="1" x14ac:dyDescent="0.25">
      <c r="A653" s="168" t="s">
        <v>994</v>
      </c>
      <c r="B653" s="169" t="s">
        <v>223</v>
      </c>
    </row>
    <row r="654" spans="1:2" ht="15" customHeight="1" x14ac:dyDescent="0.25">
      <c r="A654" s="168" t="s">
        <v>995</v>
      </c>
      <c r="B654" s="169" t="s">
        <v>2683</v>
      </c>
    </row>
    <row r="655" spans="1:2" ht="15" customHeight="1" x14ac:dyDescent="0.25">
      <c r="A655" s="168" t="s">
        <v>996</v>
      </c>
      <c r="B655" s="169" t="s">
        <v>997</v>
      </c>
    </row>
    <row r="656" spans="1:2" ht="15" customHeight="1" x14ac:dyDescent="0.25">
      <c r="A656" s="168" t="s">
        <v>998</v>
      </c>
      <c r="B656" s="169" t="s">
        <v>999</v>
      </c>
    </row>
    <row r="657" spans="1:2" ht="15" customHeight="1" x14ac:dyDescent="0.25">
      <c r="A657" s="168" t="s">
        <v>1000</v>
      </c>
      <c r="B657" s="169" t="s">
        <v>1001</v>
      </c>
    </row>
    <row r="658" spans="1:2" ht="15" customHeight="1" x14ac:dyDescent="0.25">
      <c r="A658" s="168" t="s">
        <v>1002</v>
      </c>
      <c r="B658" s="169" t="s">
        <v>1003</v>
      </c>
    </row>
    <row r="659" spans="1:2" ht="15" customHeight="1" x14ac:dyDescent="0.25">
      <c r="A659" s="168" t="s">
        <v>1004</v>
      </c>
      <c r="B659" s="169" t="s">
        <v>1003</v>
      </c>
    </row>
    <row r="660" spans="1:2" x14ac:dyDescent="0.25">
      <c r="A660" s="168" t="s">
        <v>1005</v>
      </c>
      <c r="B660" s="169" t="s">
        <v>1006</v>
      </c>
    </row>
    <row r="661" spans="1:2" ht="15" customHeight="1" x14ac:dyDescent="0.25">
      <c r="A661" s="168" t="s">
        <v>1007</v>
      </c>
      <c r="B661" s="169" t="s">
        <v>1008</v>
      </c>
    </row>
    <row r="662" spans="1:2" ht="15" customHeight="1" x14ac:dyDescent="0.25">
      <c r="A662" s="168" t="s">
        <v>1009</v>
      </c>
      <c r="B662" s="169" t="s">
        <v>1008</v>
      </c>
    </row>
    <row r="663" spans="1:2" ht="15" customHeight="1" x14ac:dyDescent="0.25">
      <c r="A663" s="168" t="s">
        <v>1010</v>
      </c>
      <c r="B663" s="169" t="s">
        <v>1011</v>
      </c>
    </row>
    <row r="664" spans="1:2" ht="15" customHeight="1" x14ac:dyDescent="0.25">
      <c r="A664" s="168" t="s">
        <v>1012</v>
      </c>
      <c r="B664" s="169" t="s">
        <v>1013</v>
      </c>
    </row>
    <row r="665" spans="1:2" ht="15" customHeight="1" x14ac:dyDescent="0.25">
      <c r="A665" s="168" t="s">
        <v>1014</v>
      </c>
      <c r="B665" s="169" t="s">
        <v>1015</v>
      </c>
    </row>
    <row r="666" spans="1:2" ht="15" customHeight="1" x14ac:dyDescent="0.25">
      <c r="A666" s="168" t="s">
        <v>1016</v>
      </c>
      <c r="B666" s="169" t="s">
        <v>1015</v>
      </c>
    </row>
    <row r="667" spans="1:2" ht="15" customHeight="1" x14ac:dyDescent="0.25">
      <c r="A667" s="168" t="s">
        <v>1017</v>
      </c>
      <c r="B667" s="169" t="s">
        <v>215</v>
      </c>
    </row>
    <row r="668" spans="1:2" ht="15" customHeight="1" x14ac:dyDescent="0.25">
      <c r="A668" s="168" t="s">
        <v>1018</v>
      </c>
      <c r="B668" s="169" t="s">
        <v>1019</v>
      </c>
    </row>
    <row r="669" spans="1:2" ht="15" customHeight="1" x14ac:dyDescent="0.25">
      <c r="A669" s="168" t="s">
        <v>1020</v>
      </c>
      <c r="B669" s="169" t="s">
        <v>1021</v>
      </c>
    </row>
    <row r="670" spans="1:2" ht="15" customHeight="1" x14ac:dyDescent="0.25">
      <c r="A670" s="168" t="s">
        <v>1022</v>
      </c>
      <c r="B670" s="169" t="s">
        <v>1023</v>
      </c>
    </row>
    <row r="671" spans="1:2" ht="15" customHeight="1" x14ac:dyDescent="0.25">
      <c r="A671" s="168" t="s">
        <v>1024</v>
      </c>
      <c r="B671" s="169" t="s">
        <v>1025</v>
      </c>
    </row>
    <row r="672" spans="1:2" ht="15" customHeight="1" x14ac:dyDescent="0.25">
      <c r="A672" s="168" t="s">
        <v>1026</v>
      </c>
      <c r="B672" s="169" t="s">
        <v>1027</v>
      </c>
    </row>
    <row r="673" spans="1:2" ht="15" customHeight="1" x14ac:dyDescent="0.25">
      <c r="A673" s="168" t="s">
        <v>1028</v>
      </c>
      <c r="B673" s="169" t="s">
        <v>1029</v>
      </c>
    </row>
    <row r="674" spans="1:2" ht="15" customHeight="1" x14ac:dyDescent="0.25">
      <c r="A674" s="168" t="s">
        <v>1030</v>
      </c>
      <c r="B674" s="169" t="s">
        <v>764</v>
      </c>
    </row>
    <row r="675" spans="1:2" ht="15" customHeight="1" x14ac:dyDescent="0.25">
      <c r="A675" s="168" t="s">
        <v>1031</v>
      </c>
      <c r="B675" s="169" t="s">
        <v>1032</v>
      </c>
    </row>
    <row r="676" spans="1:2" ht="15" customHeight="1" x14ac:dyDescent="0.25">
      <c r="A676" s="168" t="s">
        <v>1033</v>
      </c>
      <c r="B676" s="169" t="s">
        <v>329</v>
      </c>
    </row>
    <row r="677" spans="1:2" ht="15" customHeight="1" x14ac:dyDescent="0.25">
      <c r="A677" s="168" t="s">
        <v>1034</v>
      </c>
      <c r="B677" s="169" t="s">
        <v>1035</v>
      </c>
    </row>
    <row r="678" spans="1:2" ht="15" customHeight="1" x14ac:dyDescent="0.25">
      <c r="A678" s="168" t="s">
        <v>1036</v>
      </c>
      <c r="B678" s="169" t="s">
        <v>1035</v>
      </c>
    </row>
    <row r="679" spans="1:2" ht="15" customHeight="1" x14ac:dyDescent="0.25">
      <c r="A679" s="168" t="s">
        <v>1037</v>
      </c>
      <c r="B679" s="169" t="s">
        <v>1038</v>
      </c>
    </row>
    <row r="680" spans="1:2" ht="15" customHeight="1" x14ac:dyDescent="0.25">
      <c r="A680" s="168" t="s">
        <v>1039</v>
      </c>
      <c r="B680" s="169" t="s">
        <v>1040</v>
      </c>
    </row>
    <row r="681" spans="1:2" ht="15" customHeight="1" x14ac:dyDescent="0.25">
      <c r="A681" s="168" t="s">
        <v>1041</v>
      </c>
      <c r="B681" s="169" t="s">
        <v>1040</v>
      </c>
    </row>
    <row r="682" spans="1:2" ht="15" customHeight="1" x14ac:dyDescent="0.25">
      <c r="A682" s="168" t="s">
        <v>1042</v>
      </c>
      <c r="B682" s="169" t="s">
        <v>1043</v>
      </c>
    </row>
    <row r="683" spans="1:2" ht="15" customHeight="1" x14ac:dyDescent="0.25">
      <c r="A683" s="168" t="s">
        <v>1044</v>
      </c>
      <c r="B683" s="169" t="s">
        <v>1045</v>
      </c>
    </row>
    <row r="684" spans="1:2" ht="15" customHeight="1" x14ac:dyDescent="0.25">
      <c r="A684" s="168" t="s">
        <v>1046</v>
      </c>
      <c r="B684" s="169" t="s">
        <v>1045</v>
      </c>
    </row>
    <row r="685" spans="1:2" ht="15" customHeight="1" x14ac:dyDescent="0.25">
      <c r="A685" s="168" t="s">
        <v>1047</v>
      </c>
      <c r="B685" s="169" t="s">
        <v>1048</v>
      </c>
    </row>
    <row r="686" spans="1:2" ht="15" customHeight="1" x14ac:dyDescent="0.25">
      <c r="A686" s="168" t="s">
        <v>1049</v>
      </c>
      <c r="B686" s="169" t="s">
        <v>1050</v>
      </c>
    </row>
    <row r="687" spans="1:2" ht="15" customHeight="1" x14ac:dyDescent="0.25">
      <c r="A687" s="168" t="s">
        <v>1051</v>
      </c>
      <c r="B687" s="169" t="s">
        <v>1052</v>
      </c>
    </row>
    <row r="688" spans="1:2" ht="15" customHeight="1" x14ac:dyDescent="0.25">
      <c r="A688" s="168" t="s">
        <v>1053</v>
      </c>
      <c r="B688" s="169" t="s">
        <v>1054</v>
      </c>
    </row>
    <row r="689" spans="1:2" ht="15" customHeight="1" x14ac:dyDescent="0.25">
      <c r="A689" s="168" t="s">
        <v>1055</v>
      </c>
      <c r="B689" s="169" t="s">
        <v>1056</v>
      </c>
    </row>
    <row r="690" spans="1:2" ht="15" customHeight="1" x14ac:dyDescent="0.25">
      <c r="A690" s="168" t="s">
        <v>1057</v>
      </c>
      <c r="B690" s="169" t="s">
        <v>1058</v>
      </c>
    </row>
    <row r="691" spans="1:2" ht="15" customHeight="1" x14ac:dyDescent="0.25">
      <c r="A691" s="168" t="s">
        <v>1059</v>
      </c>
      <c r="B691" s="169" t="s">
        <v>1060</v>
      </c>
    </row>
    <row r="692" spans="1:2" ht="15" customHeight="1" x14ac:dyDescent="0.25">
      <c r="A692" s="168" t="s">
        <v>1061</v>
      </c>
      <c r="B692" s="169" t="s">
        <v>145</v>
      </c>
    </row>
    <row r="693" spans="1:2" ht="15" customHeight="1" x14ac:dyDescent="0.25">
      <c r="A693" s="168" t="s">
        <v>1062</v>
      </c>
      <c r="B693" s="169" t="s">
        <v>145</v>
      </c>
    </row>
    <row r="694" spans="1:2" ht="15" customHeight="1" x14ac:dyDescent="0.25">
      <c r="A694" s="168" t="s">
        <v>1063</v>
      </c>
      <c r="B694" s="169" t="s">
        <v>1064</v>
      </c>
    </row>
    <row r="695" spans="1:2" ht="15" customHeight="1" x14ac:dyDescent="0.25">
      <c r="A695" s="168" t="s">
        <v>1065</v>
      </c>
      <c r="B695" s="169" t="s">
        <v>1066</v>
      </c>
    </row>
    <row r="696" spans="1:2" ht="15" customHeight="1" x14ac:dyDescent="0.25">
      <c r="A696" s="168" t="s">
        <v>1067</v>
      </c>
      <c r="B696" s="169" t="s">
        <v>1066</v>
      </c>
    </row>
    <row r="697" spans="1:2" ht="15" customHeight="1" x14ac:dyDescent="0.25">
      <c r="A697" s="168" t="s">
        <v>1068</v>
      </c>
      <c r="B697" s="169" t="s">
        <v>1069</v>
      </c>
    </row>
    <row r="698" spans="1:2" ht="15" customHeight="1" x14ac:dyDescent="0.25">
      <c r="A698" s="168" t="s">
        <v>1070</v>
      </c>
      <c r="B698" s="169" t="s">
        <v>1071</v>
      </c>
    </row>
    <row r="699" spans="1:2" ht="15" customHeight="1" x14ac:dyDescent="0.25">
      <c r="A699" s="168" t="s">
        <v>1072</v>
      </c>
      <c r="B699" s="169" t="s">
        <v>1073</v>
      </c>
    </row>
    <row r="700" spans="1:2" ht="15" customHeight="1" x14ac:dyDescent="0.25">
      <c r="A700" s="168" t="s">
        <v>1074</v>
      </c>
      <c r="B700" s="169" t="s">
        <v>1073</v>
      </c>
    </row>
    <row r="701" spans="1:2" ht="15" customHeight="1" x14ac:dyDescent="0.25">
      <c r="A701" s="168" t="s">
        <v>1075</v>
      </c>
      <c r="B701" s="169" t="s">
        <v>1076</v>
      </c>
    </row>
    <row r="702" spans="1:2" ht="15" customHeight="1" x14ac:dyDescent="0.25">
      <c r="A702" s="168" t="s">
        <v>1077</v>
      </c>
      <c r="B702" s="169" t="s">
        <v>1078</v>
      </c>
    </row>
    <row r="703" spans="1:2" ht="15" customHeight="1" x14ac:dyDescent="0.25">
      <c r="A703" s="168" t="s">
        <v>1079</v>
      </c>
      <c r="B703" s="169" t="s">
        <v>1080</v>
      </c>
    </row>
    <row r="704" spans="1:2" ht="15" customHeight="1" x14ac:dyDescent="0.25">
      <c r="A704" s="168" t="s">
        <v>1081</v>
      </c>
      <c r="B704" s="169" t="s">
        <v>1082</v>
      </c>
    </row>
    <row r="705" spans="1:2" ht="15" customHeight="1" x14ac:dyDescent="0.25">
      <c r="A705" s="168" t="s">
        <v>1083</v>
      </c>
      <c r="B705" s="169" t="s">
        <v>1084</v>
      </c>
    </row>
    <row r="706" spans="1:2" ht="15" customHeight="1" x14ac:dyDescent="0.25">
      <c r="A706" s="168" t="s">
        <v>1085</v>
      </c>
      <c r="B706" s="169" t="s">
        <v>1086</v>
      </c>
    </row>
    <row r="707" spans="1:2" ht="15" customHeight="1" x14ac:dyDescent="0.25">
      <c r="A707" s="168" t="s">
        <v>1087</v>
      </c>
      <c r="B707" s="169" t="s">
        <v>338</v>
      </c>
    </row>
    <row r="708" spans="1:2" x14ac:dyDescent="0.25">
      <c r="A708" s="168" t="s">
        <v>1088</v>
      </c>
      <c r="B708" s="169" t="s">
        <v>1089</v>
      </c>
    </row>
    <row r="709" spans="1:2" ht="15" customHeight="1" x14ac:dyDescent="0.25">
      <c r="A709" s="168" t="s">
        <v>1090</v>
      </c>
      <c r="B709" s="169" t="s">
        <v>1091</v>
      </c>
    </row>
    <row r="710" spans="1:2" ht="15" customHeight="1" x14ac:dyDescent="0.25">
      <c r="A710" s="168" t="s">
        <v>1092</v>
      </c>
      <c r="B710" s="169" t="s">
        <v>1093</v>
      </c>
    </row>
    <row r="711" spans="1:2" ht="15" customHeight="1" x14ac:dyDescent="0.25">
      <c r="A711" s="168" t="s">
        <v>1094</v>
      </c>
      <c r="B711" s="169" t="s">
        <v>1095</v>
      </c>
    </row>
    <row r="712" spans="1:2" ht="15" customHeight="1" x14ac:dyDescent="0.25">
      <c r="A712" s="168" t="s">
        <v>1096</v>
      </c>
      <c r="B712" s="169" t="s">
        <v>1097</v>
      </c>
    </row>
    <row r="713" spans="1:2" ht="15" customHeight="1" x14ac:dyDescent="0.25">
      <c r="A713" s="168" t="s">
        <v>1098</v>
      </c>
      <c r="B713" s="169" t="s">
        <v>1097</v>
      </c>
    </row>
    <row r="714" spans="1:2" ht="15" customHeight="1" x14ac:dyDescent="0.25">
      <c r="A714" s="168" t="s">
        <v>1099</v>
      </c>
      <c r="B714" s="169" t="s">
        <v>1100</v>
      </c>
    </row>
    <row r="715" spans="1:2" ht="15" customHeight="1" x14ac:dyDescent="0.25">
      <c r="A715" s="168" t="s">
        <v>1101</v>
      </c>
      <c r="B715" s="169" t="s">
        <v>1102</v>
      </c>
    </row>
    <row r="716" spans="1:2" ht="15" customHeight="1" x14ac:dyDescent="0.25">
      <c r="A716" s="168" t="s">
        <v>1103</v>
      </c>
      <c r="B716" s="169" t="s">
        <v>1102</v>
      </c>
    </row>
    <row r="717" spans="1:2" ht="15" customHeight="1" x14ac:dyDescent="0.25">
      <c r="A717" s="168" t="s">
        <v>1104</v>
      </c>
      <c r="B717" s="169" t="s">
        <v>1105</v>
      </c>
    </row>
    <row r="718" spans="1:2" ht="15" customHeight="1" x14ac:dyDescent="0.25">
      <c r="A718" s="168" t="s">
        <v>1106</v>
      </c>
      <c r="B718" s="169" t="s">
        <v>1107</v>
      </c>
    </row>
    <row r="719" spans="1:2" ht="15" customHeight="1" x14ac:dyDescent="0.25">
      <c r="A719" s="168" t="s">
        <v>1108</v>
      </c>
      <c r="B719" s="169" t="s">
        <v>1109</v>
      </c>
    </row>
    <row r="720" spans="1:2" ht="15" customHeight="1" x14ac:dyDescent="0.25">
      <c r="A720" s="168" t="s">
        <v>1110</v>
      </c>
      <c r="B720" s="169" t="s">
        <v>274</v>
      </c>
    </row>
    <row r="721" spans="1:2" ht="15" customHeight="1" x14ac:dyDescent="0.25">
      <c r="A721" s="168" t="s">
        <v>1111</v>
      </c>
      <c r="B721" s="169" t="s">
        <v>1112</v>
      </c>
    </row>
    <row r="722" spans="1:2" ht="15" customHeight="1" x14ac:dyDescent="0.25">
      <c r="A722" s="168" t="s">
        <v>1113</v>
      </c>
      <c r="B722" s="169" t="s">
        <v>1114</v>
      </c>
    </row>
    <row r="723" spans="1:2" ht="15" customHeight="1" x14ac:dyDescent="0.25">
      <c r="A723" s="168" t="s">
        <v>1115</v>
      </c>
      <c r="B723" s="169" t="s">
        <v>1116</v>
      </c>
    </row>
    <row r="724" spans="1:2" ht="15" customHeight="1" x14ac:dyDescent="0.25">
      <c r="A724" s="168" t="s">
        <v>1117</v>
      </c>
      <c r="B724" s="169" t="s">
        <v>1118</v>
      </c>
    </row>
    <row r="725" spans="1:2" ht="15" customHeight="1" x14ac:dyDescent="0.25">
      <c r="A725" s="168" t="s">
        <v>1119</v>
      </c>
      <c r="B725" s="169" t="s">
        <v>146</v>
      </c>
    </row>
    <row r="726" spans="1:2" ht="15" customHeight="1" x14ac:dyDescent="0.25">
      <c r="A726" s="168" t="s">
        <v>1120</v>
      </c>
      <c r="B726" s="169" t="s">
        <v>146</v>
      </c>
    </row>
    <row r="727" spans="1:2" ht="15" customHeight="1" x14ac:dyDescent="0.25">
      <c r="A727" s="168" t="s">
        <v>1121</v>
      </c>
      <c r="B727" s="169" t="s">
        <v>1122</v>
      </c>
    </row>
    <row r="728" spans="1:2" ht="15" customHeight="1" x14ac:dyDescent="0.25">
      <c r="A728" s="168" t="s">
        <v>1123</v>
      </c>
      <c r="B728" s="169" t="s">
        <v>1122</v>
      </c>
    </row>
    <row r="729" spans="1:2" ht="15" customHeight="1" x14ac:dyDescent="0.25">
      <c r="A729" s="168" t="s">
        <v>1124</v>
      </c>
      <c r="B729" s="169" t="s">
        <v>1125</v>
      </c>
    </row>
    <row r="730" spans="1:2" ht="15" customHeight="1" x14ac:dyDescent="0.25">
      <c r="A730" s="168" t="s">
        <v>1126</v>
      </c>
      <c r="B730" s="169" t="s">
        <v>1127</v>
      </c>
    </row>
    <row r="731" spans="1:2" ht="15" customHeight="1" x14ac:dyDescent="0.25">
      <c r="A731" s="168" t="s">
        <v>1128</v>
      </c>
      <c r="B731" s="169" t="s">
        <v>1129</v>
      </c>
    </row>
    <row r="732" spans="1:2" ht="15" customHeight="1" x14ac:dyDescent="0.25">
      <c r="A732" s="168" t="s">
        <v>1130</v>
      </c>
      <c r="B732" s="169" t="s">
        <v>1131</v>
      </c>
    </row>
    <row r="733" spans="1:2" ht="15" customHeight="1" x14ac:dyDescent="0.25">
      <c r="A733" s="168" t="s">
        <v>1132</v>
      </c>
      <c r="B733" s="169" t="s">
        <v>1133</v>
      </c>
    </row>
    <row r="734" spans="1:2" ht="15" customHeight="1" x14ac:dyDescent="0.25">
      <c r="A734" s="168" t="s">
        <v>1134</v>
      </c>
      <c r="B734" s="169" t="s">
        <v>1135</v>
      </c>
    </row>
    <row r="735" spans="1:2" ht="15" customHeight="1" x14ac:dyDescent="0.25">
      <c r="A735" s="168" t="s">
        <v>1136</v>
      </c>
      <c r="B735" s="169" t="s">
        <v>1137</v>
      </c>
    </row>
    <row r="736" spans="1:2" ht="15" customHeight="1" x14ac:dyDescent="0.25">
      <c r="A736" s="168" t="s">
        <v>1138</v>
      </c>
      <c r="B736" s="169" t="s">
        <v>1139</v>
      </c>
    </row>
    <row r="737" spans="1:2" ht="15" customHeight="1" x14ac:dyDescent="0.25">
      <c r="A737" s="168" t="s">
        <v>1140</v>
      </c>
      <c r="B737" s="169" t="s">
        <v>1141</v>
      </c>
    </row>
    <row r="738" spans="1:2" ht="15" customHeight="1" x14ac:dyDescent="0.25">
      <c r="A738" s="168" t="s">
        <v>1142</v>
      </c>
      <c r="B738" s="169" t="s">
        <v>1143</v>
      </c>
    </row>
    <row r="739" spans="1:2" ht="15" customHeight="1" x14ac:dyDescent="0.25">
      <c r="A739" s="168" t="s">
        <v>1144</v>
      </c>
      <c r="B739" s="169" t="s">
        <v>1145</v>
      </c>
    </row>
    <row r="740" spans="1:2" ht="15" customHeight="1" x14ac:dyDescent="0.25">
      <c r="A740" s="168" t="s">
        <v>1146</v>
      </c>
      <c r="B740" s="169" t="s">
        <v>1147</v>
      </c>
    </row>
    <row r="741" spans="1:2" ht="15" customHeight="1" x14ac:dyDescent="0.25">
      <c r="A741" s="168" t="s">
        <v>1148</v>
      </c>
      <c r="B741" s="169" t="s">
        <v>1149</v>
      </c>
    </row>
    <row r="742" spans="1:2" ht="15" customHeight="1" x14ac:dyDescent="0.25">
      <c r="A742" s="168" t="s">
        <v>1150</v>
      </c>
      <c r="B742" s="169" t="s">
        <v>1151</v>
      </c>
    </row>
    <row r="743" spans="1:2" ht="15" customHeight="1" x14ac:dyDescent="0.25">
      <c r="A743" s="168" t="s">
        <v>1152</v>
      </c>
      <c r="B743" s="169" t="s">
        <v>1153</v>
      </c>
    </row>
    <row r="744" spans="1:2" ht="15" customHeight="1" x14ac:dyDescent="0.25">
      <c r="A744" s="168" t="s">
        <v>1154</v>
      </c>
      <c r="B744" s="169" t="s">
        <v>1155</v>
      </c>
    </row>
    <row r="745" spans="1:2" ht="15" customHeight="1" x14ac:dyDescent="0.25">
      <c r="A745" s="168" t="s">
        <v>1156</v>
      </c>
      <c r="B745" s="169" t="s">
        <v>1157</v>
      </c>
    </row>
    <row r="746" spans="1:2" ht="15" customHeight="1" x14ac:dyDescent="0.25">
      <c r="A746" s="168" t="s">
        <v>1158</v>
      </c>
      <c r="B746" s="169" t="s">
        <v>1159</v>
      </c>
    </row>
    <row r="747" spans="1:2" ht="15" customHeight="1" x14ac:dyDescent="0.25">
      <c r="A747" s="168" t="s">
        <v>1160</v>
      </c>
      <c r="B747" s="169" t="s">
        <v>1161</v>
      </c>
    </row>
    <row r="748" spans="1:2" ht="15" customHeight="1" x14ac:dyDescent="0.25">
      <c r="A748" s="168" t="s">
        <v>1162</v>
      </c>
      <c r="B748" s="169" t="s">
        <v>1163</v>
      </c>
    </row>
    <row r="749" spans="1:2" ht="15" customHeight="1" x14ac:dyDescent="0.25">
      <c r="A749" s="168" t="s">
        <v>1164</v>
      </c>
      <c r="B749" s="169" t="s">
        <v>1165</v>
      </c>
    </row>
    <row r="750" spans="1:2" ht="15" customHeight="1" x14ac:dyDescent="0.25">
      <c r="A750" s="168" t="s">
        <v>1166</v>
      </c>
      <c r="B750" s="169" t="s">
        <v>1153</v>
      </c>
    </row>
    <row r="751" spans="1:2" ht="15" customHeight="1" x14ac:dyDescent="0.25">
      <c r="A751" s="168" t="s">
        <v>1167</v>
      </c>
      <c r="B751" s="169" t="s">
        <v>1141</v>
      </c>
    </row>
    <row r="752" spans="1:2" ht="15" customHeight="1" x14ac:dyDescent="0.25">
      <c r="A752" s="168" t="s">
        <v>1168</v>
      </c>
      <c r="B752" s="169" t="s">
        <v>1133</v>
      </c>
    </row>
    <row r="753" spans="1:2" ht="15" customHeight="1" x14ac:dyDescent="0.25">
      <c r="A753" s="168" t="s">
        <v>1169</v>
      </c>
      <c r="B753" s="169" t="s">
        <v>1131</v>
      </c>
    </row>
    <row r="754" spans="1:2" ht="15" customHeight="1" x14ac:dyDescent="0.25">
      <c r="A754" s="168" t="s">
        <v>1170</v>
      </c>
      <c r="B754" s="169" t="s">
        <v>1171</v>
      </c>
    </row>
    <row r="755" spans="1:2" ht="15" customHeight="1" x14ac:dyDescent="0.25">
      <c r="A755" s="168" t="s">
        <v>1172</v>
      </c>
      <c r="B755" s="169" t="s">
        <v>1145</v>
      </c>
    </row>
    <row r="756" spans="1:2" ht="15" customHeight="1" x14ac:dyDescent="0.25">
      <c r="A756" s="168" t="s">
        <v>1173</v>
      </c>
      <c r="B756" s="169" t="s">
        <v>1149</v>
      </c>
    </row>
    <row r="757" spans="1:2" ht="15" customHeight="1" x14ac:dyDescent="0.25">
      <c r="A757" s="168" t="s">
        <v>1174</v>
      </c>
      <c r="B757" s="169" t="s">
        <v>1155</v>
      </c>
    </row>
    <row r="758" spans="1:2" ht="15" customHeight="1" x14ac:dyDescent="0.25">
      <c r="A758" s="168" t="s">
        <v>1175</v>
      </c>
      <c r="B758" s="169" t="s">
        <v>1143</v>
      </c>
    </row>
    <row r="759" spans="1:2" ht="15" customHeight="1" x14ac:dyDescent="0.25">
      <c r="A759" s="168" t="s">
        <v>1176</v>
      </c>
      <c r="B759" s="169" t="s">
        <v>1137</v>
      </c>
    </row>
    <row r="760" spans="1:2" ht="15" customHeight="1" x14ac:dyDescent="0.25">
      <c r="A760" s="168" t="s">
        <v>1177</v>
      </c>
      <c r="B760" s="169" t="s">
        <v>1139</v>
      </c>
    </row>
    <row r="761" spans="1:2" ht="15" customHeight="1" x14ac:dyDescent="0.25">
      <c r="A761" s="168" t="s">
        <v>1178</v>
      </c>
      <c r="B761" s="169" t="s">
        <v>1159</v>
      </c>
    </row>
    <row r="762" spans="1:2" ht="15" customHeight="1" x14ac:dyDescent="0.25">
      <c r="A762" s="168" t="s">
        <v>1179</v>
      </c>
      <c r="B762" s="169" t="s">
        <v>1157</v>
      </c>
    </row>
    <row r="763" spans="1:2" ht="15" customHeight="1" x14ac:dyDescent="0.25">
      <c r="A763" s="168" t="s">
        <v>1180</v>
      </c>
      <c r="B763" s="169" t="s">
        <v>1135</v>
      </c>
    </row>
    <row r="764" spans="1:2" ht="15" customHeight="1" x14ac:dyDescent="0.25">
      <c r="A764" s="168" t="s">
        <v>1181</v>
      </c>
      <c r="B764" s="169" t="s">
        <v>1182</v>
      </c>
    </row>
    <row r="765" spans="1:2" ht="15" customHeight="1" x14ac:dyDescent="0.25">
      <c r="A765" s="168" t="s">
        <v>1183</v>
      </c>
      <c r="B765" s="169" t="s">
        <v>1184</v>
      </c>
    </row>
    <row r="766" spans="1:2" ht="15" customHeight="1" x14ac:dyDescent="0.25">
      <c r="A766" s="168" t="s">
        <v>1185</v>
      </c>
      <c r="B766" s="169" t="s">
        <v>1186</v>
      </c>
    </row>
    <row r="767" spans="1:2" ht="15" customHeight="1" x14ac:dyDescent="0.25">
      <c r="A767" s="168" t="s">
        <v>1187</v>
      </c>
      <c r="B767" s="169" t="s">
        <v>1186</v>
      </c>
    </row>
    <row r="768" spans="1:2" ht="15" customHeight="1" x14ac:dyDescent="0.25">
      <c r="A768" s="168" t="s">
        <v>1188</v>
      </c>
      <c r="B768" s="169" t="s">
        <v>1189</v>
      </c>
    </row>
    <row r="769" spans="1:2" ht="15" customHeight="1" x14ac:dyDescent="0.25">
      <c r="A769" s="168" t="s">
        <v>1190</v>
      </c>
      <c r="B769" s="169" t="s">
        <v>1191</v>
      </c>
    </row>
    <row r="770" spans="1:2" ht="15" customHeight="1" x14ac:dyDescent="0.25">
      <c r="A770" s="168" t="s">
        <v>1192</v>
      </c>
      <c r="B770" s="169" t="s">
        <v>1193</v>
      </c>
    </row>
    <row r="771" spans="1:2" ht="15" customHeight="1" x14ac:dyDescent="0.25">
      <c r="A771" s="168" t="s">
        <v>1194</v>
      </c>
      <c r="B771" s="169" t="s">
        <v>1195</v>
      </c>
    </row>
    <row r="772" spans="1:2" ht="15" customHeight="1" x14ac:dyDescent="0.25">
      <c r="A772" s="168" t="s">
        <v>1196</v>
      </c>
      <c r="B772" s="169" t="s">
        <v>769</v>
      </c>
    </row>
    <row r="773" spans="1:2" ht="15" customHeight="1" x14ac:dyDescent="0.25">
      <c r="A773" s="168" t="s">
        <v>1197</v>
      </c>
      <c r="B773" s="169" t="s">
        <v>1198</v>
      </c>
    </row>
    <row r="774" spans="1:2" ht="15" customHeight="1" x14ac:dyDescent="0.25">
      <c r="A774" s="168" t="s">
        <v>1199</v>
      </c>
      <c r="B774" s="169" t="s">
        <v>1200</v>
      </c>
    </row>
    <row r="775" spans="1:2" ht="15" customHeight="1" x14ac:dyDescent="0.25">
      <c r="A775" s="168" t="s">
        <v>1201</v>
      </c>
      <c r="B775" s="169" t="s">
        <v>1200</v>
      </c>
    </row>
    <row r="776" spans="1:2" ht="15" customHeight="1" x14ac:dyDescent="0.25">
      <c r="A776" s="168" t="s">
        <v>1202</v>
      </c>
      <c r="B776" s="169" t="s">
        <v>1203</v>
      </c>
    </row>
    <row r="777" spans="1:2" ht="15" customHeight="1" x14ac:dyDescent="0.25">
      <c r="A777" s="168" t="s">
        <v>1204</v>
      </c>
      <c r="B777" s="169" t="s">
        <v>1203</v>
      </c>
    </row>
    <row r="778" spans="1:2" ht="15" customHeight="1" x14ac:dyDescent="0.25">
      <c r="A778" s="168" t="s">
        <v>1205</v>
      </c>
      <c r="B778" s="169" t="s">
        <v>1206</v>
      </c>
    </row>
    <row r="779" spans="1:2" ht="15" customHeight="1" x14ac:dyDescent="0.25">
      <c r="A779" s="168" t="s">
        <v>1207</v>
      </c>
      <c r="B779" s="169" t="s">
        <v>1206</v>
      </c>
    </row>
    <row r="780" spans="1:2" ht="15" customHeight="1" x14ac:dyDescent="0.25">
      <c r="A780" s="168" t="s">
        <v>1208</v>
      </c>
      <c r="B780" s="169" t="s">
        <v>756</v>
      </c>
    </row>
    <row r="781" spans="1:2" ht="15" customHeight="1" x14ac:dyDescent="0.25">
      <c r="A781" s="168" t="s">
        <v>1209</v>
      </c>
      <c r="B781" s="169" t="s">
        <v>1210</v>
      </c>
    </row>
    <row r="782" spans="1:2" ht="15" customHeight="1" x14ac:dyDescent="0.25">
      <c r="A782" s="168" t="s">
        <v>1211</v>
      </c>
      <c r="B782" s="169" t="s">
        <v>1212</v>
      </c>
    </row>
    <row r="783" spans="1:2" ht="15" customHeight="1" x14ac:dyDescent="0.25">
      <c r="A783" s="168" t="s">
        <v>1213</v>
      </c>
      <c r="B783" s="169" t="s">
        <v>153</v>
      </c>
    </row>
    <row r="784" spans="1:2" ht="15" customHeight="1" x14ac:dyDescent="0.25">
      <c r="A784" s="168" t="s">
        <v>1214</v>
      </c>
      <c r="B784" s="169" t="s">
        <v>153</v>
      </c>
    </row>
    <row r="785" spans="1:2" ht="15" customHeight="1" x14ac:dyDescent="0.25">
      <c r="A785" s="168" t="s">
        <v>1215</v>
      </c>
      <c r="B785" s="169" t="s">
        <v>1216</v>
      </c>
    </row>
    <row r="786" spans="1:2" ht="15" customHeight="1" x14ac:dyDescent="0.25">
      <c r="A786" s="168" t="s">
        <v>1217</v>
      </c>
      <c r="B786" s="169" t="s">
        <v>1216</v>
      </c>
    </row>
    <row r="787" spans="1:2" ht="15" customHeight="1" x14ac:dyDescent="0.25">
      <c r="A787" s="168" t="s">
        <v>1218</v>
      </c>
      <c r="B787" s="169" t="s">
        <v>149</v>
      </c>
    </row>
    <row r="788" spans="1:2" ht="15" customHeight="1" x14ac:dyDescent="0.25">
      <c r="A788" s="168" t="s">
        <v>1219</v>
      </c>
      <c r="B788" s="169" t="s">
        <v>1220</v>
      </c>
    </row>
    <row r="789" spans="1:2" ht="15" customHeight="1" x14ac:dyDescent="0.25">
      <c r="A789" s="168" t="s">
        <v>1221</v>
      </c>
      <c r="B789" s="169" t="s">
        <v>658</v>
      </c>
    </row>
    <row r="790" spans="1:2" ht="15" customHeight="1" x14ac:dyDescent="0.25">
      <c r="A790" s="168" t="s">
        <v>1222</v>
      </c>
      <c r="B790" s="169" t="s">
        <v>1223</v>
      </c>
    </row>
    <row r="791" spans="1:2" ht="15" customHeight="1" x14ac:dyDescent="0.25">
      <c r="A791" s="168" t="s">
        <v>1224</v>
      </c>
      <c r="B791" s="169" t="s">
        <v>1225</v>
      </c>
    </row>
    <row r="792" spans="1:2" ht="15" customHeight="1" x14ac:dyDescent="0.25">
      <c r="A792" s="168" t="s">
        <v>1226</v>
      </c>
      <c r="B792" s="169" t="s">
        <v>150</v>
      </c>
    </row>
    <row r="793" spans="1:2" ht="15" customHeight="1" x14ac:dyDescent="0.25">
      <c r="A793" s="168" t="s">
        <v>1227</v>
      </c>
      <c r="B793" s="169" t="s">
        <v>1095</v>
      </c>
    </row>
    <row r="794" spans="1:2" ht="15" customHeight="1" x14ac:dyDescent="0.25">
      <c r="A794" s="168" t="s">
        <v>1228</v>
      </c>
      <c r="B794" s="169" t="s">
        <v>1091</v>
      </c>
    </row>
    <row r="795" spans="1:2" ht="15" customHeight="1" x14ac:dyDescent="0.25">
      <c r="A795" s="168"/>
      <c r="B795" s="169"/>
    </row>
    <row r="796" spans="1:2" ht="15" customHeight="1" x14ac:dyDescent="0.25">
      <c r="A796" s="168" t="s">
        <v>1229</v>
      </c>
      <c r="B796" s="169" t="s">
        <v>1230</v>
      </c>
    </row>
    <row r="797" spans="1:2" ht="15" customHeight="1" x14ac:dyDescent="0.25">
      <c r="A797" s="168" t="s">
        <v>1231</v>
      </c>
      <c r="B797" s="169" t="s">
        <v>317</v>
      </c>
    </row>
    <row r="798" spans="1:2" ht="15" customHeight="1" x14ac:dyDescent="0.25">
      <c r="A798" s="168" t="s">
        <v>1232</v>
      </c>
      <c r="B798" s="169" t="s">
        <v>217</v>
      </c>
    </row>
    <row r="799" spans="1:2" ht="15" customHeight="1" x14ac:dyDescent="0.25">
      <c r="A799" s="168" t="s">
        <v>1233</v>
      </c>
      <c r="B799" s="169" t="s">
        <v>219</v>
      </c>
    </row>
    <row r="800" spans="1:2" ht="15" customHeight="1" x14ac:dyDescent="0.25">
      <c r="A800" s="168" t="s">
        <v>1234</v>
      </c>
      <c r="B800" s="169" t="s">
        <v>221</v>
      </c>
    </row>
    <row r="801" spans="1:2" ht="15" customHeight="1" x14ac:dyDescent="0.25">
      <c r="A801" s="168" t="s">
        <v>1235</v>
      </c>
      <c r="B801" s="169" t="s">
        <v>223</v>
      </c>
    </row>
    <row r="802" spans="1:2" ht="15" customHeight="1" x14ac:dyDescent="0.25">
      <c r="A802" s="168" t="s">
        <v>1236</v>
      </c>
      <c r="B802" s="169" t="s">
        <v>2683</v>
      </c>
    </row>
    <row r="803" spans="1:2" ht="15" customHeight="1" x14ac:dyDescent="0.25">
      <c r="A803" s="168" t="s">
        <v>1237</v>
      </c>
      <c r="B803" s="169" t="s">
        <v>215</v>
      </c>
    </row>
    <row r="804" spans="1:2" ht="15" customHeight="1" x14ac:dyDescent="0.25">
      <c r="A804" s="168" t="s">
        <v>1238</v>
      </c>
      <c r="B804" s="169" t="s">
        <v>1239</v>
      </c>
    </row>
    <row r="805" spans="1:2" ht="15" customHeight="1" x14ac:dyDescent="0.25">
      <c r="A805" s="168" t="s">
        <v>1240</v>
      </c>
      <c r="B805" s="169" t="s">
        <v>334</v>
      </c>
    </row>
    <row r="806" spans="1:2" ht="15" customHeight="1" x14ac:dyDescent="0.25">
      <c r="A806" s="168" t="s">
        <v>1241</v>
      </c>
      <c r="B806" s="169" t="s">
        <v>336</v>
      </c>
    </row>
    <row r="807" spans="1:2" ht="15" customHeight="1" x14ac:dyDescent="0.25">
      <c r="A807" s="168" t="s">
        <v>1242</v>
      </c>
      <c r="B807" s="169" t="s">
        <v>338</v>
      </c>
    </row>
    <row r="808" spans="1:2" ht="15" customHeight="1" x14ac:dyDescent="0.25">
      <c r="A808" s="168" t="s">
        <v>1243</v>
      </c>
      <c r="B808" s="169" t="s">
        <v>658</v>
      </c>
    </row>
    <row r="809" spans="1:2" ht="15" customHeight="1" x14ac:dyDescent="0.25">
      <c r="A809" s="168" t="s">
        <v>1244</v>
      </c>
      <c r="B809" s="169" t="s">
        <v>1245</v>
      </c>
    </row>
    <row r="810" spans="1:2" ht="15" customHeight="1" x14ac:dyDescent="0.25">
      <c r="A810" s="168"/>
      <c r="B810" s="169"/>
    </row>
    <row r="811" spans="1:2" ht="15" customHeight="1" x14ac:dyDescent="0.25">
      <c r="A811" s="168" t="s">
        <v>1246</v>
      </c>
      <c r="B811" s="169" t="s">
        <v>2716</v>
      </c>
    </row>
    <row r="812" spans="1:2" ht="15" customHeight="1" x14ac:dyDescent="0.25">
      <c r="A812" s="168" t="s">
        <v>1247</v>
      </c>
      <c r="B812" s="169" t="s">
        <v>317</v>
      </c>
    </row>
    <row r="813" spans="1:2" ht="15" customHeight="1" x14ac:dyDescent="0.25">
      <c r="A813" s="168" t="s">
        <v>1248</v>
      </c>
      <c r="B813" s="169" t="s">
        <v>217</v>
      </c>
    </row>
    <row r="814" spans="1:2" ht="15" customHeight="1" x14ac:dyDescent="0.25">
      <c r="A814" s="168" t="s">
        <v>1249</v>
      </c>
      <c r="B814" s="169" t="s">
        <v>219</v>
      </c>
    </row>
    <row r="815" spans="1:2" ht="15" customHeight="1" x14ac:dyDescent="0.25">
      <c r="A815" s="168" t="s">
        <v>1250</v>
      </c>
      <c r="B815" s="169" t="s">
        <v>221</v>
      </c>
    </row>
    <row r="816" spans="1:2" ht="15" customHeight="1" x14ac:dyDescent="0.25">
      <c r="A816" s="168" t="s">
        <v>1251</v>
      </c>
      <c r="B816" s="169" t="s">
        <v>223</v>
      </c>
    </row>
    <row r="817" spans="1:2" ht="15" customHeight="1" x14ac:dyDescent="0.25">
      <c r="A817" s="168" t="s">
        <v>1252</v>
      </c>
      <c r="B817" s="169" t="s">
        <v>2683</v>
      </c>
    </row>
    <row r="818" spans="1:2" ht="15" customHeight="1" x14ac:dyDescent="0.25">
      <c r="A818" s="168" t="s">
        <v>1253</v>
      </c>
      <c r="B818" s="169" t="s">
        <v>215</v>
      </c>
    </row>
    <row r="819" spans="1:2" ht="15" customHeight="1" x14ac:dyDescent="0.25">
      <c r="A819" s="168" t="s">
        <v>1254</v>
      </c>
      <c r="B819" s="169" t="s">
        <v>1255</v>
      </c>
    </row>
    <row r="820" spans="1:2" ht="15" customHeight="1" x14ac:dyDescent="0.25">
      <c r="A820" s="168" t="s">
        <v>1256</v>
      </c>
      <c r="B820" s="169" t="s">
        <v>1257</v>
      </c>
    </row>
    <row r="821" spans="1:2" ht="15" customHeight="1" x14ac:dyDescent="0.25">
      <c r="A821" s="168" t="s">
        <v>1258</v>
      </c>
      <c r="B821" s="169" t="s">
        <v>1259</v>
      </c>
    </row>
    <row r="822" spans="1:2" ht="15" customHeight="1" x14ac:dyDescent="0.25">
      <c r="A822" s="168" t="s">
        <v>1260</v>
      </c>
      <c r="B822" s="169" t="s">
        <v>336</v>
      </c>
    </row>
    <row r="823" spans="1:2" ht="15" customHeight="1" x14ac:dyDescent="0.25">
      <c r="A823" s="168" t="s">
        <v>1261</v>
      </c>
      <c r="B823" s="169" t="s">
        <v>338</v>
      </c>
    </row>
    <row r="824" spans="1:2" ht="15" customHeight="1" x14ac:dyDescent="0.25">
      <c r="A824" s="168" t="s">
        <v>1262</v>
      </c>
      <c r="B824" s="169" t="s">
        <v>658</v>
      </c>
    </row>
    <row r="825" spans="1:2" ht="15" customHeight="1" x14ac:dyDescent="0.25">
      <c r="A825" s="168"/>
      <c r="B825" s="169"/>
    </row>
    <row r="826" spans="1:2" ht="15" customHeight="1" x14ac:dyDescent="0.25">
      <c r="A826" s="168" t="s">
        <v>1263</v>
      </c>
      <c r="B826" s="169" t="s">
        <v>1264</v>
      </c>
    </row>
    <row r="827" spans="1:2" ht="15" customHeight="1" x14ac:dyDescent="0.25">
      <c r="A827" s="168" t="s">
        <v>1265</v>
      </c>
      <c r="B827" s="169" t="s">
        <v>317</v>
      </c>
    </row>
    <row r="828" spans="1:2" ht="15" customHeight="1" x14ac:dyDescent="0.25">
      <c r="A828" s="168" t="s">
        <v>1266</v>
      </c>
      <c r="B828" s="169" t="s">
        <v>217</v>
      </c>
    </row>
    <row r="829" spans="1:2" ht="15" customHeight="1" x14ac:dyDescent="0.25">
      <c r="A829" s="168" t="s">
        <v>1267</v>
      </c>
      <c r="B829" s="169" t="s">
        <v>219</v>
      </c>
    </row>
    <row r="830" spans="1:2" ht="15" customHeight="1" x14ac:dyDescent="0.25">
      <c r="A830" s="168" t="s">
        <v>1268</v>
      </c>
      <c r="B830" s="169" t="s">
        <v>221</v>
      </c>
    </row>
    <row r="831" spans="1:2" ht="15" customHeight="1" x14ac:dyDescent="0.25">
      <c r="A831" s="168" t="s">
        <v>1269</v>
      </c>
      <c r="B831" s="169" t="s">
        <v>223</v>
      </c>
    </row>
    <row r="832" spans="1:2" ht="15" customHeight="1" x14ac:dyDescent="0.25">
      <c r="A832" s="168" t="s">
        <v>1270</v>
      </c>
      <c r="B832" s="169" t="s">
        <v>2683</v>
      </c>
    </row>
    <row r="833" spans="1:2" ht="15" customHeight="1" x14ac:dyDescent="0.25">
      <c r="A833" s="168" t="s">
        <v>1271</v>
      </c>
      <c r="B833" s="169" t="s">
        <v>215</v>
      </c>
    </row>
    <row r="834" spans="1:2" ht="15" customHeight="1" x14ac:dyDescent="0.25">
      <c r="A834" s="168" t="s">
        <v>1272</v>
      </c>
      <c r="B834" s="169" t="s">
        <v>329</v>
      </c>
    </row>
    <row r="835" spans="1:2" ht="15" customHeight="1" x14ac:dyDescent="0.25">
      <c r="A835" s="168" t="s">
        <v>1273</v>
      </c>
      <c r="B835" s="169" t="s">
        <v>336</v>
      </c>
    </row>
    <row r="836" spans="1:2" ht="15" customHeight="1" x14ac:dyDescent="0.25">
      <c r="A836" s="168" t="s">
        <v>1274</v>
      </c>
      <c r="B836" s="169" t="s">
        <v>338</v>
      </c>
    </row>
    <row r="837" spans="1:2" ht="15" customHeight="1" x14ac:dyDescent="0.25">
      <c r="A837" s="168" t="s">
        <v>1275</v>
      </c>
      <c r="B837" s="169" t="s">
        <v>1276</v>
      </c>
    </row>
    <row r="838" spans="1:2" ht="15" customHeight="1" x14ac:dyDescent="0.25">
      <c r="A838" s="168" t="s">
        <v>1277</v>
      </c>
      <c r="B838" s="169" t="s">
        <v>1278</v>
      </c>
    </row>
    <row r="839" spans="1:2" ht="15" customHeight="1" x14ac:dyDescent="0.25">
      <c r="A839" s="168" t="s">
        <v>1279</v>
      </c>
      <c r="B839" s="169" t="s">
        <v>658</v>
      </c>
    </row>
    <row r="840" spans="1:2" ht="15" customHeight="1" x14ac:dyDescent="0.25">
      <c r="A840" s="168"/>
      <c r="B840" s="169"/>
    </row>
    <row r="841" spans="1:2" ht="15" customHeight="1" x14ac:dyDescent="0.25">
      <c r="A841" s="168" t="s">
        <v>1280</v>
      </c>
      <c r="B841" s="169" t="s">
        <v>1281</v>
      </c>
    </row>
    <row r="842" spans="1:2" ht="15" customHeight="1" x14ac:dyDescent="0.25">
      <c r="A842" s="168" t="s">
        <v>1282</v>
      </c>
      <c r="B842" s="169" t="s">
        <v>1283</v>
      </c>
    </row>
    <row r="843" spans="1:2" ht="15" customHeight="1" x14ac:dyDescent="0.25">
      <c r="A843" s="168" t="s">
        <v>1284</v>
      </c>
      <c r="B843" s="169" t="s">
        <v>1285</v>
      </c>
    </row>
    <row r="844" spans="1:2" ht="15" customHeight="1" x14ac:dyDescent="0.25">
      <c r="A844" s="168" t="s">
        <v>1286</v>
      </c>
      <c r="B844" s="169" t="s">
        <v>317</v>
      </c>
    </row>
    <row r="845" spans="1:2" ht="15" customHeight="1" x14ac:dyDescent="0.25">
      <c r="A845" s="168" t="s">
        <v>1287</v>
      </c>
      <c r="B845" s="169" t="s">
        <v>217</v>
      </c>
    </row>
    <row r="846" spans="1:2" ht="15" customHeight="1" x14ac:dyDescent="0.25">
      <c r="A846" s="168" t="s">
        <v>1288</v>
      </c>
      <c r="B846" s="169" t="s">
        <v>219</v>
      </c>
    </row>
    <row r="847" spans="1:2" ht="15" customHeight="1" x14ac:dyDescent="0.25">
      <c r="A847" s="168" t="s">
        <v>1289</v>
      </c>
      <c r="B847" s="169" t="s">
        <v>221</v>
      </c>
    </row>
    <row r="848" spans="1:2" ht="15" customHeight="1" x14ac:dyDescent="0.25">
      <c r="A848" s="168" t="s">
        <v>1290</v>
      </c>
      <c r="B848" s="169" t="s">
        <v>1291</v>
      </c>
    </row>
    <row r="849" spans="1:2" ht="15" customHeight="1" x14ac:dyDescent="0.25">
      <c r="A849" s="168" t="s">
        <v>1292</v>
      </c>
      <c r="B849" s="169" t="s">
        <v>2683</v>
      </c>
    </row>
    <row r="850" spans="1:2" ht="15" customHeight="1" x14ac:dyDescent="0.25">
      <c r="A850" s="168" t="s">
        <v>1293</v>
      </c>
      <c r="B850" s="169" t="s">
        <v>215</v>
      </c>
    </row>
    <row r="851" spans="1:2" ht="15" customHeight="1" x14ac:dyDescent="0.25">
      <c r="A851" s="168" t="s">
        <v>1294</v>
      </c>
      <c r="B851" s="169" t="s">
        <v>336</v>
      </c>
    </row>
    <row r="852" spans="1:2" ht="15" customHeight="1" x14ac:dyDescent="0.25">
      <c r="A852" s="168" t="s">
        <v>1295</v>
      </c>
      <c r="B852" s="169" t="s">
        <v>338</v>
      </c>
    </row>
    <row r="853" spans="1:2" ht="15" customHeight="1" x14ac:dyDescent="0.25">
      <c r="A853" s="168" t="s">
        <v>1296</v>
      </c>
      <c r="B853" s="169" t="s">
        <v>2717</v>
      </c>
    </row>
    <row r="854" spans="1:2" ht="15" customHeight="1" x14ac:dyDescent="0.25">
      <c r="A854" s="168" t="s">
        <v>1297</v>
      </c>
      <c r="B854" s="169" t="s">
        <v>658</v>
      </c>
    </row>
    <row r="855" spans="1:2" ht="15" customHeight="1" x14ac:dyDescent="0.25">
      <c r="A855" s="168"/>
      <c r="B855" s="169"/>
    </row>
    <row r="856" spans="1:2" ht="15" customHeight="1" x14ac:dyDescent="0.25">
      <c r="A856" s="168" t="s">
        <v>1298</v>
      </c>
      <c r="B856" s="169" t="s">
        <v>1299</v>
      </c>
    </row>
    <row r="857" spans="1:2" ht="15" customHeight="1" x14ac:dyDescent="0.25">
      <c r="A857" s="168" t="s">
        <v>1300</v>
      </c>
      <c r="B857" s="169" t="s">
        <v>317</v>
      </c>
    </row>
    <row r="858" spans="1:2" ht="15" customHeight="1" x14ac:dyDescent="0.25">
      <c r="A858" s="168" t="s">
        <v>1301</v>
      </c>
      <c r="B858" s="169" t="s">
        <v>217</v>
      </c>
    </row>
    <row r="859" spans="1:2" ht="15" customHeight="1" x14ac:dyDescent="0.25">
      <c r="A859" s="168" t="s">
        <v>1302</v>
      </c>
      <c r="B859" s="169" t="s">
        <v>219</v>
      </c>
    </row>
    <row r="860" spans="1:2" ht="15" customHeight="1" x14ac:dyDescent="0.25">
      <c r="A860" s="168" t="s">
        <v>1303</v>
      </c>
      <c r="B860" s="169" t="s">
        <v>221</v>
      </c>
    </row>
    <row r="861" spans="1:2" ht="15" customHeight="1" x14ac:dyDescent="0.25">
      <c r="A861" s="168" t="s">
        <v>1304</v>
      </c>
      <c r="B861" s="169" t="s">
        <v>223</v>
      </c>
    </row>
    <row r="862" spans="1:2" ht="15" customHeight="1" x14ac:dyDescent="0.25">
      <c r="A862" s="168" t="s">
        <v>1305</v>
      </c>
      <c r="B862" s="169" t="s">
        <v>215</v>
      </c>
    </row>
    <row r="863" spans="1:2" ht="15" customHeight="1" x14ac:dyDescent="0.25">
      <c r="A863" s="168" t="s">
        <v>1306</v>
      </c>
      <c r="B863" s="169" t="s">
        <v>329</v>
      </c>
    </row>
    <row r="864" spans="1:2" ht="15" customHeight="1" x14ac:dyDescent="0.25">
      <c r="A864" s="168" t="s">
        <v>1307</v>
      </c>
      <c r="B864" s="169" t="s">
        <v>336</v>
      </c>
    </row>
    <row r="865" spans="1:2" ht="15" customHeight="1" x14ac:dyDescent="0.25">
      <c r="A865" s="168" t="s">
        <v>1308</v>
      </c>
      <c r="B865" s="169" t="s">
        <v>338</v>
      </c>
    </row>
    <row r="866" spans="1:2" ht="15" customHeight="1" x14ac:dyDescent="0.25">
      <c r="A866" s="168" t="s">
        <v>1309</v>
      </c>
      <c r="B866" s="169" t="s">
        <v>658</v>
      </c>
    </row>
    <row r="867" spans="1:2" ht="15" customHeight="1" x14ac:dyDescent="0.25">
      <c r="A867" s="168" t="s">
        <v>1310</v>
      </c>
      <c r="B867" s="169" t="s">
        <v>1311</v>
      </c>
    </row>
    <row r="868" spans="1:2" ht="15" customHeight="1" x14ac:dyDescent="0.25">
      <c r="A868" s="168"/>
      <c r="B868" s="169"/>
    </row>
    <row r="869" spans="1:2" ht="15" customHeight="1" x14ac:dyDescent="0.25">
      <c r="A869" s="168" t="s">
        <v>1312</v>
      </c>
      <c r="B869" s="169" t="s">
        <v>329</v>
      </c>
    </row>
    <row r="870" spans="1:2" x14ac:dyDescent="0.25">
      <c r="A870" s="168" t="s">
        <v>1313</v>
      </c>
      <c r="B870" s="169" t="s">
        <v>1314</v>
      </c>
    </row>
    <row r="871" spans="1:2" ht="15" customHeight="1" x14ac:dyDescent="0.25">
      <c r="A871" s="168" t="s">
        <v>1315</v>
      </c>
      <c r="B871" s="169" t="s">
        <v>1316</v>
      </c>
    </row>
    <row r="872" spans="1:2" ht="15" customHeight="1" x14ac:dyDescent="0.25">
      <c r="A872" s="168" t="s">
        <v>1317</v>
      </c>
      <c r="B872" s="169" t="s">
        <v>317</v>
      </c>
    </row>
    <row r="873" spans="1:2" ht="15" customHeight="1" x14ac:dyDescent="0.25">
      <c r="A873" s="168" t="s">
        <v>1318</v>
      </c>
      <c r="B873" s="169" t="s">
        <v>217</v>
      </c>
    </row>
    <row r="874" spans="1:2" ht="15" customHeight="1" x14ac:dyDescent="0.25">
      <c r="A874" s="168" t="s">
        <v>1319</v>
      </c>
      <c r="B874" s="169" t="s">
        <v>219</v>
      </c>
    </row>
    <row r="875" spans="1:2" ht="15" customHeight="1" x14ac:dyDescent="0.25">
      <c r="A875" s="168" t="s">
        <v>1320</v>
      </c>
      <c r="B875" s="169" t="s">
        <v>221</v>
      </c>
    </row>
    <row r="876" spans="1:2" ht="15" customHeight="1" x14ac:dyDescent="0.25">
      <c r="A876" s="168" t="s">
        <v>1321</v>
      </c>
      <c r="B876" s="169" t="s">
        <v>223</v>
      </c>
    </row>
    <row r="877" spans="1:2" ht="15" customHeight="1" x14ac:dyDescent="0.25">
      <c r="A877" s="168" t="s">
        <v>1322</v>
      </c>
      <c r="B877" s="169" t="s">
        <v>2683</v>
      </c>
    </row>
    <row r="878" spans="1:2" ht="15" customHeight="1" x14ac:dyDescent="0.25">
      <c r="A878" s="168" t="s">
        <v>1323</v>
      </c>
      <c r="B878" s="169" t="s">
        <v>215</v>
      </c>
    </row>
    <row r="879" spans="1:2" ht="15" customHeight="1" x14ac:dyDescent="0.25">
      <c r="A879" s="168" t="s">
        <v>1324</v>
      </c>
      <c r="B879" s="169" t="s">
        <v>332</v>
      </c>
    </row>
    <row r="880" spans="1:2" ht="15" customHeight="1" x14ac:dyDescent="0.25">
      <c r="A880" s="168" t="s">
        <v>1325</v>
      </c>
      <c r="B880" s="169" t="s">
        <v>334</v>
      </c>
    </row>
    <row r="881" spans="1:5" ht="15" customHeight="1" x14ac:dyDescent="0.25">
      <c r="A881" s="168" t="s">
        <v>1326</v>
      </c>
      <c r="B881" s="169" t="s">
        <v>1327</v>
      </c>
    </row>
    <row r="882" spans="1:5" ht="15" customHeight="1" x14ac:dyDescent="0.25">
      <c r="A882" s="168" t="s">
        <v>1328</v>
      </c>
      <c r="B882" s="169" t="s">
        <v>336</v>
      </c>
    </row>
    <row r="883" spans="1:5" ht="15" customHeight="1" x14ac:dyDescent="0.25">
      <c r="A883" s="168" t="s">
        <v>1329</v>
      </c>
      <c r="B883" s="169" t="s">
        <v>338</v>
      </c>
    </row>
    <row r="884" spans="1:5" ht="15" customHeight="1" x14ac:dyDescent="0.25">
      <c r="A884" s="168" t="s">
        <v>1330</v>
      </c>
      <c r="B884" s="169" t="s">
        <v>340</v>
      </c>
    </row>
    <row r="885" spans="1:5" ht="15" customHeight="1" x14ac:dyDescent="0.25">
      <c r="A885" s="168" t="s">
        <v>1331</v>
      </c>
      <c r="B885" s="169" t="s">
        <v>658</v>
      </c>
    </row>
    <row r="886" spans="1:5" ht="15" customHeight="1" x14ac:dyDescent="0.25">
      <c r="A886" s="168"/>
      <c r="B886" s="169"/>
    </row>
    <row r="887" spans="1:5" ht="15" customHeight="1" x14ac:dyDescent="0.25">
      <c r="A887" s="168" t="s">
        <v>1332</v>
      </c>
      <c r="B887" s="169" t="s">
        <v>338</v>
      </c>
    </row>
    <row r="888" spans="1:5" ht="15" customHeight="1" x14ac:dyDescent="0.25">
      <c r="A888" s="168" t="s">
        <v>1333</v>
      </c>
      <c r="B888" s="169" t="s">
        <v>317</v>
      </c>
    </row>
    <row r="889" spans="1:5" ht="15" customHeight="1" x14ac:dyDescent="0.25">
      <c r="A889" s="168" t="s">
        <v>1334</v>
      </c>
      <c r="B889" s="169" t="s">
        <v>217</v>
      </c>
    </row>
    <row r="890" spans="1:5" ht="15" customHeight="1" x14ac:dyDescent="0.25">
      <c r="A890" s="168" t="s">
        <v>1335</v>
      </c>
      <c r="B890" s="169" t="s">
        <v>219</v>
      </c>
    </row>
    <row r="891" spans="1:5" ht="15" customHeight="1" x14ac:dyDescent="0.25">
      <c r="A891" s="168" t="s">
        <v>1336</v>
      </c>
      <c r="B891" s="169" t="s">
        <v>221</v>
      </c>
    </row>
    <row r="892" spans="1:5" ht="15" customHeight="1" x14ac:dyDescent="0.25">
      <c r="A892" s="168" t="s">
        <v>1337</v>
      </c>
      <c r="B892" s="169" t="s">
        <v>223</v>
      </c>
    </row>
    <row r="893" spans="1:5" ht="15" customHeight="1" x14ac:dyDescent="0.25">
      <c r="A893" s="168" t="s">
        <v>1338</v>
      </c>
      <c r="B893" s="169" t="s">
        <v>2683</v>
      </c>
    </row>
    <row r="894" spans="1:5" ht="15" customHeight="1" x14ac:dyDescent="0.25">
      <c r="A894" s="168" t="s">
        <v>1339</v>
      </c>
      <c r="B894" s="169" t="s">
        <v>215</v>
      </c>
    </row>
    <row r="895" spans="1:5" ht="15" customHeight="1" x14ac:dyDescent="0.25">
      <c r="A895" s="168" t="s">
        <v>1340</v>
      </c>
      <c r="B895" s="169" t="s">
        <v>1341</v>
      </c>
    </row>
    <row r="896" spans="1:5" ht="15" customHeight="1" x14ac:dyDescent="0.25">
      <c r="A896" s="168" t="s">
        <v>1342</v>
      </c>
      <c r="B896" s="169" t="s">
        <v>1343</v>
      </c>
      <c r="E896" s="171">
        <v>175000000000</v>
      </c>
    </row>
    <row r="897" spans="1:5" ht="15" customHeight="1" x14ac:dyDescent="0.25">
      <c r="A897" s="168" t="s">
        <v>1344</v>
      </c>
      <c r="B897" s="169" t="s">
        <v>1078</v>
      </c>
    </row>
    <row r="898" spans="1:5" ht="15" customHeight="1" x14ac:dyDescent="0.25">
      <c r="A898" s="168" t="s">
        <v>1345</v>
      </c>
      <c r="B898" s="169" t="s">
        <v>1346</v>
      </c>
      <c r="E898" s="171">
        <f>189233654207-15341682223</f>
        <v>173891971984</v>
      </c>
    </row>
    <row r="899" spans="1:5" ht="15" customHeight="1" x14ac:dyDescent="0.25">
      <c r="A899" s="168" t="s">
        <v>1347</v>
      </c>
      <c r="B899" s="169" t="s">
        <v>332</v>
      </c>
    </row>
    <row r="900" spans="1:5" ht="15" customHeight="1" x14ac:dyDescent="0.25">
      <c r="A900" s="168" t="s">
        <v>1348</v>
      </c>
      <c r="B900" s="169" t="s">
        <v>334</v>
      </c>
      <c r="E900" s="172">
        <f>+E896-E898</f>
        <v>1108028016</v>
      </c>
    </row>
    <row r="901" spans="1:5" ht="15" customHeight="1" x14ac:dyDescent="0.25">
      <c r="A901" s="168" t="s">
        <v>1349</v>
      </c>
      <c r="B901" s="169" t="s">
        <v>1350</v>
      </c>
    </row>
    <row r="902" spans="1:5" ht="15" customHeight="1" x14ac:dyDescent="0.25">
      <c r="A902" s="168" t="s">
        <v>1351</v>
      </c>
      <c r="B902" s="169" t="s">
        <v>1239</v>
      </c>
    </row>
    <row r="903" spans="1:5" ht="15" customHeight="1" x14ac:dyDescent="0.25">
      <c r="A903" s="168" t="s">
        <v>1352</v>
      </c>
      <c r="B903" s="169" t="s">
        <v>256</v>
      </c>
    </row>
    <row r="904" spans="1:5" ht="15" customHeight="1" x14ac:dyDescent="0.25">
      <c r="A904" s="168" t="s">
        <v>1353</v>
      </c>
      <c r="B904" s="169" t="s">
        <v>336</v>
      </c>
    </row>
    <row r="905" spans="1:5" ht="15" customHeight="1" x14ac:dyDescent="0.25">
      <c r="A905" s="168" t="s">
        <v>1354</v>
      </c>
      <c r="B905" s="169" t="s">
        <v>338</v>
      </c>
    </row>
    <row r="906" spans="1:5" ht="15" customHeight="1" x14ac:dyDescent="0.25">
      <c r="A906" s="168" t="s">
        <v>1355</v>
      </c>
      <c r="B906" s="169" t="s">
        <v>1356</v>
      </c>
    </row>
    <row r="907" spans="1:5" ht="15" customHeight="1" x14ac:dyDescent="0.25">
      <c r="A907" s="168" t="s">
        <v>1357</v>
      </c>
      <c r="B907" s="169" t="s">
        <v>1358</v>
      </c>
    </row>
    <row r="908" spans="1:5" ht="15" customHeight="1" x14ac:dyDescent="0.25">
      <c r="A908" s="168" t="s">
        <v>1359</v>
      </c>
      <c r="B908" s="169" t="s">
        <v>1360</v>
      </c>
    </row>
    <row r="909" spans="1:5" ht="15" customHeight="1" x14ac:dyDescent="0.25">
      <c r="A909" s="168" t="s">
        <v>1361</v>
      </c>
      <c r="B909" s="169" t="s">
        <v>1362</v>
      </c>
    </row>
    <row r="910" spans="1:5" ht="15" customHeight="1" x14ac:dyDescent="0.25">
      <c r="A910" s="168" t="s">
        <v>1363</v>
      </c>
      <c r="B910" s="169" t="s">
        <v>658</v>
      </c>
    </row>
    <row r="911" spans="1:5" ht="15" customHeight="1" x14ac:dyDescent="0.25">
      <c r="A911" s="168"/>
      <c r="B911" s="169"/>
    </row>
    <row r="912" spans="1:5" ht="15" customHeight="1" x14ac:dyDescent="0.25">
      <c r="A912" s="168" t="s">
        <v>1364</v>
      </c>
      <c r="B912" s="169" t="s">
        <v>646</v>
      </c>
    </row>
    <row r="913" spans="1:2" ht="15" customHeight="1" x14ac:dyDescent="0.25">
      <c r="A913" s="168" t="s">
        <v>1365</v>
      </c>
      <c r="B913" s="169" t="s">
        <v>317</v>
      </c>
    </row>
    <row r="914" spans="1:2" ht="15" customHeight="1" x14ac:dyDescent="0.25">
      <c r="A914" s="168" t="s">
        <v>1366</v>
      </c>
      <c r="B914" s="169" t="s">
        <v>340</v>
      </c>
    </row>
    <row r="915" spans="1:2" ht="15" customHeight="1" x14ac:dyDescent="0.25">
      <c r="A915" s="168" t="s">
        <v>1367</v>
      </c>
      <c r="B915" s="169" t="s">
        <v>217</v>
      </c>
    </row>
    <row r="916" spans="1:2" ht="15" customHeight="1" x14ac:dyDescent="0.25">
      <c r="A916" s="168" t="s">
        <v>1368</v>
      </c>
      <c r="B916" s="169" t="s">
        <v>219</v>
      </c>
    </row>
    <row r="917" spans="1:2" ht="15" customHeight="1" x14ac:dyDescent="0.25">
      <c r="A917" s="168" t="s">
        <v>1369</v>
      </c>
      <c r="B917" s="169" t="s">
        <v>221</v>
      </c>
    </row>
    <row r="918" spans="1:2" ht="15" customHeight="1" x14ac:dyDescent="0.25">
      <c r="A918" s="168" t="s">
        <v>1370</v>
      </c>
      <c r="B918" s="169" t="s">
        <v>223</v>
      </c>
    </row>
    <row r="919" spans="1:2" ht="15" customHeight="1" x14ac:dyDescent="0.25">
      <c r="A919" s="168" t="s">
        <v>1371</v>
      </c>
      <c r="B919" s="169" t="s">
        <v>215</v>
      </c>
    </row>
    <row r="920" spans="1:2" ht="15" customHeight="1" x14ac:dyDescent="0.25">
      <c r="A920" s="168" t="s">
        <v>1372</v>
      </c>
      <c r="B920" s="169" t="s">
        <v>2683</v>
      </c>
    </row>
    <row r="921" spans="1:2" ht="15" customHeight="1" x14ac:dyDescent="0.25">
      <c r="A921" s="168" t="s">
        <v>1373</v>
      </c>
      <c r="B921" s="169" t="s">
        <v>1374</v>
      </c>
    </row>
    <row r="922" spans="1:2" ht="15" customHeight="1" x14ac:dyDescent="0.25">
      <c r="A922" s="168" t="s">
        <v>1375</v>
      </c>
      <c r="B922" s="169" t="s">
        <v>1376</v>
      </c>
    </row>
    <row r="923" spans="1:2" ht="15" customHeight="1" x14ac:dyDescent="0.25">
      <c r="A923" s="168" t="s">
        <v>1377</v>
      </c>
      <c r="B923" s="169" t="s">
        <v>338</v>
      </c>
    </row>
    <row r="924" spans="1:2" x14ac:dyDescent="0.25">
      <c r="A924" s="168" t="s">
        <v>1378</v>
      </c>
      <c r="B924" s="169" t="s">
        <v>1379</v>
      </c>
    </row>
    <row r="925" spans="1:2" ht="15" customHeight="1" x14ac:dyDescent="0.25">
      <c r="A925" s="168" t="s">
        <v>1380</v>
      </c>
      <c r="B925" s="169" t="s">
        <v>1381</v>
      </c>
    </row>
    <row r="926" spans="1:2" x14ac:dyDescent="0.25">
      <c r="A926" s="168" t="s">
        <v>1382</v>
      </c>
      <c r="B926" s="169" t="s">
        <v>1383</v>
      </c>
    </row>
    <row r="927" spans="1:2" ht="15" customHeight="1" x14ac:dyDescent="0.25">
      <c r="A927" s="168" t="s">
        <v>1384</v>
      </c>
      <c r="B927" s="169" t="s">
        <v>1385</v>
      </c>
    </row>
    <row r="928" spans="1:2" x14ac:dyDescent="0.25">
      <c r="A928" s="168" t="s">
        <v>1386</v>
      </c>
      <c r="B928" s="169" t="s">
        <v>1387</v>
      </c>
    </row>
    <row r="929" spans="1:2" ht="15" customHeight="1" x14ac:dyDescent="0.25">
      <c r="A929" s="168" t="s">
        <v>1388</v>
      </c>
      <c r="B929" s="169" t="s">
        <v>1389</v>
      </c>
    </row>
    <row r="930" spans="1:2" ht="15" customHeight="1" x14ac:dyDescent="0.25">
      <c r="A930" s="168" t="s">
        <v>1390</v>
      </c>
      <c r="B930" s="169" t="s">
        <v>1391</v>
      </c>
    </row>
    <row r="931" spans="1:2" ht="15" customHeight="1" x14ac:dyDescent="0.25">
      <c r="A931" s="168" t="s">
        <v>1392</v>
      </c>
      <c r="B931" s="169" t="s">
        <v>1393</v>
      </c>
    </row>
    <row r="932" spans="1:2" x14ac:dyDescent="0.25">
      <c r="A932" s="168" t="s">
        <v>1394</v>
      </c>
      <c r="B932" s="169" t="s">
        <v>1395</v>
      </c>
    </row>
    <row r="933" spans="1:2" x14ac:dyDescent="0.25">
      <c r="A933" s="168" t="s">
        <v>1396</v>
      </c>
      <c r="B933" s="169" t="s">
        <v>1397</v>
      </c>
    </row>
    <row r="934" spans="1:2" x14ac:dyDescent="0.25">
      <c r="A934" s="168" t="s">
        <v>1398</v>
      </c>
      <c r="B934" s="169" t="s">
        <v>786</v>
      </c>
    </row>
    <row r="935" spans="1:2" x14ac:dyDescent="0.25">
      <c r="A935" s="168" t="s">
        <v>1399</v>
      </c>
      <c r="B935" s="169" t="s">
        <v>1400</v>
      </c>
    </row>
    <row r="936" spans="1:2" ht="15" customHeight="1" x14ac:dyDescent="0.25">
      <c r="A936" s="168" t="s">
        <v>1401</v>
      </c>
      <c r="B936" s="169" t="s">
        <v>658</v>
      </c>
    </row>
    <row r="937" spans="1:2" ht="15" customHeight="1" x14ac:dyDescent="0.25">
      <c r="A937" s="168"/>
      <c r="B937" s="169"/>
    </row>
    <row r="938" spans="1:2" ht="15" customHeight="1" x14ac:dyDescent="0.25">
      <c r="A938" s="168" t="s">
        <v>1402</v>
      </c>
      <c r="B938" s="169" t="s">
        <v>1403</v>
      </c>
    </row>
    <row r="939" spans="1:2" ht="15" customHeight="1" x14ac:dyDescent="0.25">
      <c r="A939" s="168" t="s">
        <v>1404</v>
      </c>
      <c r="B939" s="169" t="s">
        <v>317</v>
      </c>
    </row>
    <row r="940" spans="1:2" ht="15" customHeight="1" x14ac:dyDescent="0.25">
      <c r="A940" s="168" t="s">
        <v>1405</v>
      </c>
      <c r="B940" s="169" t="s">
        <v>217</v>
      </c>
    </row>
    <row r="941" spans="1:2" ht="15" customHeight="1" x14ac:dyDescent="0.25">
      <c r="A941" s="168" t="s">
        <v>1406</v>
      </c>
      <c r="B941" s="169" t="s">
        <v>219</v>
      </c>
    </row>
    <row r="942" spans="1:2" ht="15" customHeight="1" x14ac:dyDescent="0.25">
      <c r="A942" s="168" t="s">
        <v>1407</v>
      </c>
      <c r="B942" s="169" t="s">
        <v>221</v>
      </c>
    </row>
    <row r="943" spans="1:2" ht="15" customHeight="1" x14ac:dyDescent="0.25">
      <c r="A943" s="168" t="s">
        <v>1408</v>
      </c>
      <c r="B943" s="169" t="s">
        <v>223</v>
      </c>
    </row>
    <row r="944" spans="1:2" ht="15" customHeight="1" x14ac:dyDescent="0.25">
      <c r="A944" s="168" t="s">
        <v>1409</v>
      </c>
      <c r="B944" s="169" t="s">
        <v>2683</v>
      </c>
    </row>
    <row r="945" spans="1:2" ht="15" customHeight="1" x14ac:dyDescent="0.25">
      <c r="A945" s="168" t="s">
        <v>1410</v>
      </c>
      <c r="B945" s="169" t="s">
        <v>215</v>
      </c>
    </row>
    <row r="946" spans="1:2" ht="15" customHeight="1" x14ac:dyDescent="0.25">
      <c r="A946" s="168" t="s">
        <v>1411</v>
      </c>
      <c r="B946" s="169" t="s">
        <v>329</v>
      </c>
    </row>
    <row r="947" spans="1:2" ht="15" customHeight="1" x14ac:dyDescent="0.25">
      <c r="A947" s="168" t="s">
        <v>1412</v>
      </c>
      <c r="B947" s="169" t="s">
        <v>2682</v>
      </c>
    </row>
    <row r="948" spans="1:2" ht="15" customHeight="1" x14ac:dyDescent="0.25">
      <c r="A948" s="168" t="s">
        <v>1413</v>
      </c>
      <c r="B948" s="169" t="s">
        <v>332</v>
      </c>
    </row>
    <row r="949" spans="1:2" ht="15" customHeight="1" x14ac:dyDescent="0.25">
      <c r="A949" s="168" t="s">
        <v>1414</v>
      </c>
      <c r="B949" s="169" t="s">
        <v>334</v>
      </c>
    </row>
    <row r="950" spans="1:2" ht="15" customHeight="1" x14ac:dyDescent="0.25">
      <c r="A950" s="168" t="s">
        <v>1415</v>
      </c>
      <c r="B950" s="169" t="s">
        <v>336</v>
      </c>
    </row>
    <row r="951" spans="1:2" ht="15" customHeight="1" x14ac:dyDescent="0.25">
      <c r="A951" s="168" t="s">
        <v>1416</v>
      </c>
      <c r="B951" s="169" t="s">
        <v>338</v>
      </c>
    </row>
    <row r="952" spans="1:2" ht="15" customHeight="1" x14ac:dyDescent="0.25">
      <c r="A952" s="168" t="s">
        <v>1417</v>
      </c>
      <c r="B952" s="169" t="s">
        <v>353</v>
      </c>
    </row>
    <row r="953" spans="1:2" ht="15" customHeight="1" x14ac:dyDescent="0.25">
      <c r="A953" s="168" t="s">
        <v>1418</v>
      </c>
      <c r="B953" s="169" t="s">
        <v>1419</v>
      </c>
    </row>
    <row r="954" spans="1:2" ht="15" customHeight="1" x14ac:dyDescent="0.25">
      <c r="A954" s="168" t="s">
        <v>1420</v>
      </c>
      <c r="B954" s="169" t="s">
        <v>340</v>
      </c>
    </row>
    <row r="955" spans="1:2" x14ac:dyDescent="0.25">
      <c r="A955" s="168" t="s">
        <v>1421</v>
      </c>
      <c r="B955" s="169" t="s">
        <v>1422</v>
      </c>
    </row>
    <row r="956" spans="1:2" ht="15" customHeight="1" x14ac:dyDescent="0.25">
      <c r="A956" s="168" t="s">
        <v>1423</v>
      </c>
      <c r="B956" s="169" t="s">
        <v>1424</v>
      </c>
    </row>
    <row r="957" spans="1:2" ht="15" customHeight="1" x14ac:dyDescent="0.25">
      <c r="A957" s="168" t="s">
        <v>1425</v>
      </c>
      <c r="B957" s="169" t="s">
        <v>1426</v>
      </c>
    </row>
    <row r="958" spans="1:2" ht="15" customHeight="1" x14ac:dyDescent="0.25">
      <c r="A958" s="168" t="s">
        <v>1427</v>
      </c>
      <c r="B958" s="169" t="s">
        <v>658</v>
      </c>
    </row>
    <row r="959" spans="1:2" ht="15" customHeight="1" x14ac:dyDescent="0.25">
      <c r="A959" s="168"/>
      <c r="B959" s="169"/>
    </row>
    <row r="960" spans="1:2" ht="15" customHeight="1" x14ac:dyDescent="0.25">
      <c r="A960" s="168" t="s">
        <v>1428</v>
      </c>
      <c r="B960" s="169" t="s">
        <v>1429</v>
      </c>
    </row>
    <row r="961" spans="1:2" ht="15" customHeight="1" x14ac:dyDescent="0.25">
      <c r="A961" s="168" t="s">
        <v>1430</v>
      </c>
      <c r="B961" s="169" t="s">
        <v>217</v>
      </c>
    </row>
    <row r="962" spans="1:2" ht="15" customHeight="1" x14ac:dyDescent="0.25">
      <c r="A962" s="168" t="s">
        <v>1431</v>
      </c>
      <c r="B962" s="169" t="s">
        <v>219</v>
      </c>
    </row>
    <row r="963" spans="1:2" ht="15" customHeight="1" x14ac:dyDescent="0.25">
      <c r="A963" s="168" t="s">
        <v>1432</v>
      </c>
      <c r="B963" s="169" t="s">
        <v>221</v>
      </c>
    </row>
    <row r="964" spans="1:2" ht="15" customHeight="1" x14ac:dyDescent="0.25">
      <c r="A964" s="168" t="s">
        <v>1433</v>
      </c>
      <c r="B964" s="169" t="s">
        <v>223</v>
      </c>
    </row>
    <row r="965" spans="1:2" ht="15" customHeight="1" x14ac:dyDescent="0.25">
      <c r="A965" s="168" t="s">
        <v>1434</v>
      </c>
      <c r="B965" s="169" t="s">
        <v>1435</v>
      </c>
    </row>
    <row r="966" spans="1:2" ht="15" customHeight="1" x14ac:dyDescent="0.25">
      <c r="A966" s="168" t="s">
        <v>1436</v>
      </c>
      <c r="B966" s="169" t="s">
        <v>1437</v>
      </c>
    </row>
    <row r="967" spans="1:2" ht="15" customHeight="1" x14ac:dyDescent="0.25">
      <c r="A967" s="168" t="s">
        <v>1438</v>
      </c>
      <c r="B967" s="169" t="s">
        <v>1439</v>
      </c>
    </row>
    <row r="968" spans="1:2" ht="15" customHeight="1" x14ac:dyDescent="0.25">
      <c r="A968" s="168" t="s">
        <v>1440</v>
      </c>
      <c r="B968" s="169" t="s">
        <v>1441</v>
      </c>
    </row>
    <row r="969" spans="1:2" ht="15" customHeight="1" x14ac:dyDescent="0.25">
      <c r="A969" s="168" t="s">
        <v>1442</v>
      </c>
      <c r="B969" s="169" t="s">
        <v>1443</v>
      </c>
    </row>
    <row r="970" spans="1:2" ht="15" customHeight="1" x14ac:dyDescent="0.25">
      <c r="A970" s="168" t="s">
        <v>1444</v>
      </c>
      <c r="B970" s="169" t="s">
        <v>1445</v>
      </c>
    </row>
    <row r="971" spans="1:2" ht="15" customHeight="1" x14ac:dyDescent="0.25">
      <c r="A971" s="168" t="s">
        <v>1446</v>
      </c>
      <c r="B971" s="169" t="s">
        <v>1447</v>
      </c>
    </row>
    <row r="972" spans="1:2" ht="15" customHeight="1" x14ac:dyDescent="0.25">
      <c r="A972" s="168" t="s">
        <v>1448</v>
      </c>
      <c r="B972" s="169" t="s">
        <v>1449</v>
      </c>
    </row>
    <row r="973" spans="1:2" ht="15" customHeight="1" x14ac:dyDescent="0.25">
      <c r="A973" s="168" t="s">
        <v>1450</v>
      </c>
      <c r="B973" s="169" t="s">
        <v>1451</v>
      </c>
    </row>
    <row r="974" spans="1:2" ht="15" customHeight="1" x14ac:dyDescent="0.25">
      <c r="A974" s="168" t="s">
        <v>1452</v>
      </c>
      <c r="B974" s="169" t="s">
        <v>1453</v>
      </c>
    </row>
    <row r="975" spans="1:2" ht="15" customHeight="1" x14ac:dyDescent="0.25">
      <c r="A975" s="168" t="s">
        <v>1454</v>
      </c>
      <c r="B975" s="169" t="s">
        <v>1455</v>
      </c>
    </row>
    <row r="976" spans="1:2" ht="15" customHeight="1" x14ac:dyDescent="0.25">
      <c r="A976" s="168" t="s">
        <v>1456</v>
      </c>
      <c r="B976" s="169" t="s">
        <v>1457</v>
      </c>
    </row>
    <row r="977" spans="1:2" ht="15" customHeight="1" x14ac:dyDescent="0.25">
      <c r="A977" s="168" t="s">
        <v>1458</v>
      </c>
      <c r="B977" s="169" t="s">
        <v>1459</v>
      </c>
    </row>
    <row r="978" spans="1:2" ht="15" customHeight="1" x14ac:dyDescent="0.25">
      <c r="A978" s="168" t="s">
        <v>1460</v>
      </c>
      <c r="B978" s="169" t="s">
        <v>2718</v>
      </c>
    </row>
    <row r="979" spans="1:2" ht="15" customHeight="1" x14ac:dyDescent="0.25">
      <c r="A979" s="168" t="s">
        <v>1461</v>
      </c>
      <c r="B979" s="169" t="s">
        <v>1462</v>
      </c>
    </row>
    <row r="980" spans="1:2" ht="15" customHeight="1" x14ac:dyDescent="0.25">
      <c r="A980" s="168" t="s">
        <v>1463</v>
      </c>
      <c r="B980" s="169" t="s">
        <v>1464</v>
      </c>
    </row>
    <row r="981" spans="1:2" ht="15" customHeight="1" x14ac:dyDescent="0.25">
      <c r="A981" s="168" t="s">
        <v>1465</v>
      </c>
      <c r="B981" s="169" t="s">
        <v>1466</v>
      </c>
    </row>
    <row r="982" spans="1:2" ht="15" customHeight="1" x14ac:dyDescent="0.25">
      <c r="A982" s="168" t="s">
        <v>1467</v>
      </c>
      <c r="B982" s="169" t="s">
        <v>1468</v>
      </c>
    </row>
    <row r="983" spans="1:2" ht="15" customHeight="1" x14ac:dyDescent="0.25">
      <c r="A983" s="168" t="s">
        <v>1469</v>
      </c>
      <c r="B983" s="169" t="s">
        <v>1470</v>
      </c>
    </row>
    <row r="984" spans="1:2" ht="15" customHeight="1" x14ac:dyDescent="0.25">
      <c r="A984" s="168" t="s">
        <v>1471</v>
      </c>
      <c r="B984" s="169" t="s">
        <v>1472</v>
      </c>
    </row>
    <row r="985" spans="1:2" ht="15" customHeight="1" x14ac:dyDescent="0.25">
      <c r="A985" s="168" t="s">
        <v>1473</v>
      </c>
      <c r="B985" s="169" t="s">
        <v>1474</v>
      </c>
    </row>
    <row r="986" spans="1:2" ht="15" customHeight="1" x14ac:dyDescent="0.25">
      <c r="A986" s="168" t="s">
        <v>1475</v>
      </c>
      <c r="B986" s="169" t="s">
        <v>1476</v>
      </c>
    </row>
    <row r="987" spans="1:2" ht="15" customHeight="1" x14ac:dyDescent="0.25">
      <c r="A987" s="168" t="s">
        <v>1477</v>
      </c>
      <c r="B987" s="169" t="s">
        <v>1478</v>
      </c>
    </row>
    <row r="988" spans="1:2" ht="15" customHeight="1" x14ac:dyDescent="0.25">
      <c r="A988" s="168" t="s">
        <v>1479</v>
      </c>
      <c r="B988" s="169" t="s">
        <v>1480</v>
      </c>
    </row>
    <row r="989" spans="1:2" ht="15" customHeight="1" x14ac:dyDescent="0.25">
      <c r="A989" s="168" t="s">
        <v>1481</v>
      </c>
      <c r="B989" s="169" t="s">
        <v>1482</v>
      </c>
    </row>
    <row r="990" spans="1:2" ht="15" customHeight="1" x14ac:dyDescent="0.25">
      <c r="A990" s="168" t="s">
        <v>1483</v>
      </c>
      <c r="B990" s="169" t="s">
        <v>1484</v>
      </c>
    </row>
    <row r="991" spans="1:2" ht="15" customHeight="1" x14ac:dyDescent="0.25">
      <c r="A991" s="168" t="s">
        <v>1485</v>
      </c>
      <c r="B991" s="169" t="s">
        <v>1486</v>
      </c>
    </row>
    <row r="992" spans="1:2" ht="15" customHeight="1" x14ac:dyDescent="0.25">
      <c r="A992" s="168" t="s">
        <v>1487</v>
      </c>
      <c r="B992" s="169" t="s">
        <v>1488</v>
      </c>
    </row>
    <row r="993" spans="1:2" ht="15" customHeight="1" x14ac:dyDescent="0.25">
      <c r="A993" s="168" t="s">
        <v>1489</v>
      </c>
      <c r="B993" s="169" t="s">
        <v>1490</v>
      </c>
    </row>
    <row r="994" spans="1:2" ht="15" customHeight="1" x14ac:dyDescent="0.25">
      <c r="A994" s="168" t="s">
        <v>1491</v>
      </c>
      <c r="B994" s="169" t="s">
        <v>1492</v>
      </c>
    </row>
    <row r="995" spans="1:2" ht="15" customHeight="1" x14ac:dyDescent="0.25">
      <c r="A995" s="168" t="s">
        <v>1493</v>
      </c>
      <c r="B995" s="169" t="s">
        <v>1494</v>
      </c>
    </row>
    <row r="996" spans="1:2" ht="15" customHeight="1" x14ac:dyDescent="0.25">
      <c r="A996" s="168" t="s">
        <v>1495</v>
      </c>
      <c r="B996" s="169" t="s">
        <v>1496</v>
      </c>
    </row>
    <row r="997" spans="1:2" ht="15" customHeight="1" x14ac:dyDescent="0.25">
      <c r="A997" s="168" t="s">
        <v>1497</v>
      </c>
      <c r="B997" s="169" t="s">
        <v>1498</v>
      </c>
    </row>
    <row r="998" spans="1:2" ht="15" customHeight="1" x14ac:dyDescent="0.25">
      <c r="A998" s="168" t="s">
        <v>1499</v>
      </c>
      <c r="B998" s="169" t="s">
        <v>1500</v>
      </c>
    </row>
    <row r="999" spans="1:2" ht="15" customHeight="1" x14ac:dyDescent="0.25">
      <c r="A999" s="168" t="s">
        <v>1501</v>
      </c>
      <c r="B999" s="169" t="s">
        <v>1502</v>
      </c>
    </row>
    <row r="1000" spans="1:2" ht="15" customHeight="1" x14ac:dyDescent="0.25">
      <c r="A1000" s="168" t="s">
        <v>1503</v>
      </c>
      <c r="B1000" s="169" t="s">
        <v>1504</v>
      </c>
    </row>
    <row r="1001" spans="1:2" ht="15" customHeight="1" x14ac:dyDescent="0.25">
      <c r="A1001" s="168" t="s">
        <v>1505</v>
      </c>
      <c r="B1001" s="169" t="s">
        <v>1506</v>
      </c>
    </row>
    <row r="1002" spans="1:2" ht="15" customHeight="1" x14ac:dyDescent="0.25">
      <c r="A1002" s="168" t="s">
        <v>1507</v>
      </c>
      <c r="B1002" s="169" t="s">
        <v>332</v>
      </c>
    </row>
    <row r="1003" spans="1:2" ht="15" customHeight="1" x14ac:dyDescent="0.25">
      <c r="A1003" s="168" t="s">
        <v>1508</v>
      </c>
      <c r="B1003" s="169" t="s">
        <v>334</v>
      </c>
    </row>
    <row r="1004" spans="1:2" ht="15" customHeight="1" x14ac:dyDescent="0.25">
      <c r="A1004" s="168" t="s">
        <v>1509</v>
      </c>
      <c r="B1004" s="169" t="s">
        <v>658</v>
      </c>
    </row>
    <row r="1005" spans="1:2" ht="15" customHeight="1" x14ac:dyDescent="0.25">
      <c r="A1005" s="168" t="s">
        <v>1510</v>
      </c>
      <c r="B1005" s="169" t="s">
        <v>1511</v>
      </c>
    </row>
    <row r="1006" spans="1:2" ht="15" customHeight="1" x14ac:dyDescent="0.25">
      <c r="A1006" s="168" t="s">
        <v>1512</v>
      </c>
      <c r="B1006" s="169" t="s">
        <v>1513</v>
      </c>
    </row>
    <row r="1007" spans="1:2" ht="15" customHeight="1" x14ac:dyDescent="0.25">
      <c r="A1007" s="168" t="s">
        <v>1514</v>
      </c>
      <c r="B1007" s="169" t="s">
        <v>1515</v>
      </c>
    </row>
    <row r="1008" spans="1:2" ht="15" customHeight="1" x14ac:dyDescent="0.25">
      <c r="A1008" s="168" t="s">
        <v>1516</v>
      </c>
      <c r="B1008" s="169" t="s">
        <v>1517</v>
      </c>
    </row>
    <row r="1009" spans="1:2" ht="15" customHeight="1" x14ac:dyDescent="0.25">
      <c r="A1009" s="168"/>
      <c r="B1009" s="169"/>
    </row>
    <row r="1010" spans="1:2" ht="15" customHeight="1" x14ac:dyDescent="0.25">
      <c r="A1010" s="168" t="s">
        <v>1518</v>
      </c>
      <c r="B1010" s="169" t="s">
        <v>2719</v>
      </c>
    </row>
    <row r="1011" spans="1:2" ht="15" customHeight="1" x14ac:dyDescent="0.25">
      <c r="A1011" s="168" t="s">
        <v>1519</v>
      </c>
      <c r="B1011" s="169" t="s">
        <v>2719</v>
      </c>
    </row>
    <row r="1012" spans="1:2" ht="15" customHeight="1" x14ac:dyDescent="0.25">
      <c r="A1012" s="168" t="s">
        <v>1520</v>
      </c>
      <c r="B1012" s="169" t="s">
        <v>1521</v>
      </c>
    </row>
    <row r="1013" spans="1:2" ht="15" customHeight="1" x14ac:dyDescent="0.25">
      <c r="A1013" s="168" t="s">
        <v>1522</v>
      </c>
      <c r="B1013" s="169" t="s">
        <v>1523</v>
      </c>
    </row>
    <row r="1014" spans="1:2" ht="15" customHeight="1" x14ac:dyDescent="0.25">
      <c r="A1014" s="168" t="s">
        <v>1524</v>
      </c>
      <c r="B1014" s="169" t="s">
        <v>1525</v>
      </c>
    </row>
    <row r="1015" spans="1:2" ht="15" customHeight="1" x14ac:dyDescent="0.25">
      <c r="A1015" s="168" t="s">
        <v>1526</v>
      </c>
      <c r="B1015" s="169" t="s">
        <v>1527</v>
      </c>
    </row>
    <row r="1016" spans="1:2" ht="15" customHeight="1" x14ac:dyDescent="0.25">
      <c r="A1016" s="168" t="s">
        <v>1528</v>
      </c>
      <c r="B1016" s="169" t="s">
        <v>2683</v>
      </c>
    </row>
    <row r="1017" spans="1:2" ht="15" customHeight="1" x14ac:dyDescent="0.25">
      <c r="A1017" s="168" t="s">
        <v>1529</v>
      </c>
      <c r="B1017" s="169" t="s">
        <v>2720</v>
      </c>
    </row>
    <row r="1018" spans="1:2" ht="15" customHeight="1" x14ac:dyDescent="0.25">
      <c r="A1018" s="168" t="s">
        <v>1530</v>
      </c>
      <c r="B1018" s="169" t="s">
        <v>1531</v>
      </c>
    </row>
    <row r="1019" spans="1:2" ht="15" customHeight="1" x14ac:dyDescent="0.25">
      <c r="A1019" s="168" t="s">
        <v>1532</v>
      </c>
      <c r="B1019" s="169" t="s">
        <v>1533</v>
      </c>
    </row>
    <row r="1020" spans="1:2" ht="15" customHeight="1" x14ac:dyDescent="0.25">
      <c r="A1020" s="168" t="s">
        <v>1534</v>
      </c>
      <c r="B1020" s="169" t="s">
        <v>1535</v>
      </c>
    </row>
    <row r="1021" spans="1:2" ht="15" customHeight="1" x14ac:dyDescent="0.25">
      <c r="A1021" s="168" t="s">
        <v>1536</v>
      </c>
      <c r="B1021" s="169" t="s">
        <v>1537</v>
      </c>
    </row>
    <row r="1022" spans="1:2" ht="15" customHeight="1" x14ac:dyDescent="0.25">
      <c r="A1022" s="168" t="s">
        <v>1538</v>
      </c>
      <c r="B1022" s="169" t="s">
        <v>1539</v>
      </c>
    </row>
    <row r="1023" spans="1:2" ht="15" customHeight="1" x14ac:dyDescent="0.25">
      <c r="A1023" s="168" t="s">
        <v>1540</v>
      </c>
      <c r="B1023" s="169" t="s">
        <v>1541</v>
      </c>
    </row>
    <row r="1024" spans="1:2" ht="15" customHeight="1" x14ac:dyDescent="0.25">
      <c r="A1024" s="168" t="s">
        <v>1542</v>
      </c>
      <c r="B1024" s="169" t="s">
        <v>1543</v>
      </c>
    </row>
    <row r="1025" spans="1:2" ht="15" customHeight="1" x14ac:dyDescent="0.25">
      <c r="A1025" s="168" t="s">
        <v>1544</v>
      </c>
      <c r="B1025" s="169" t="s">
        <v>1545</v>
      </c>
    </row>
    <row r="1026" spans="1:2" ht="15" customHeight="1" x14ac:dyDescent="0.25">
      <c r="A1026" s="168" t="s">
        <v>1546</v>
      </c>
      <c r="B1026" s="169" t="s">
        <v>1547</v>
      </c>
    </row>
    <row r="1027" spans="1:2" ht="15" customHeight="1" x14ac:dyDescent="0.25">
      <c r="A1027" s="168" t="s">
        <v>1548</v>
      </c>
      <c r="B1027" s="169" t="s">
        <v>1549</v>
      </c>
    </row>
    <row r="1028" spans="1:2" ht="15" customHeight="1" x14ac:dyDescent="0.25">
      <c r="A1028" s="168" t="s">
        <v>1550</v>
      </c>
      <c r="B1028" s="169" t="s">
        <v>1551</v>
      </c>
    </row>
    <row r="1029" spans="1:2" ht="15" customHeight="1" x14ac:dyDescent="0.25">
      <c r="A1029" s="168" t="s">
        <v>1552</v>
      </c>
      <c r="B1029" s="169" t="s">
        <v>1553</v>
      </c>
    </row>
    <row r="1030" spans="1:2" ht="15" customHeight="1" x14ac:dyDescent="0.25">
      <c r="A1030" s="168" t="s">
        <v>1554</v>
      </c>
      <c r="B1030" s="169" t="s">
        <v>2721</v>
      </c>
    </row>
    <row r="1031" spans="1:2" ht="15" customHeight="1" x14ac:dyDescent="0.25">
      <c r="A1031" s="168" t="s">
        <v>1555</v>
      </c>
      <c r="B1031" s="169" t="s">
        <v>1556</v>
      </c>
    </row>
    <row r="1032" spans="1:2" ht="15" customHeight="1" x14ac:dyDescent="0.25">
      <c r="A1032" s="168" t="s">
        <v>1557</v>
      </c>
      <c r="B1032" s="169" t="s">
        <v>1558</v>
      </c>
    </row>
    <row r="1033" spans="1:2" ht="15" customHeight="1" x14ac:dyDescent="0.25">
      <c r="A1033" s="168" t="s">
        <v>1559</v>
      </c>
      <c r="B1033" s="169" t="s">
        <v>2722</v>
      </c>
    </row>
    <row r="1034" spans="1:2" ht="15" customHeight="1" x14ac:dyDescent="0.25">
      <c r="A1034" s="168" t="s">
        <v>1560</v>
      </c>
      <c r="B1034" s="169" t="s">
        <v>1561</v>
      </c>
    </row>
    <row r="1035" spans="1:2" ht="15" customHeight="1" x14ac:dyDescent="0.25">
      <c r="A1035" s="168" t="s">
        <v>1562</v>
      </c>
      <c r="B1035" s="169" t="s">
        <v>2682</v>
      </c>
    </row>
    <row r="1036" spans="1:2" ht="15" customHeight="1" x14ac:dyDescent="0.25">
      <c r="A1036" s="168" t="s">
        <v>1563</v>
      </c>
      <c r="B1036" s="169" t="s">
        <v>1564</v>
      </c>
    </row>
    <row r="1037" spans="1:2" ht="15" customHeight="1" x14ac:dyDescent="0.25">
      <c r="A1037" s="168" t="s">
        <v>1565</v>
      </c>
      <c r="B1037" s="169" t="s">
        <v>1566</v>
      </c>
    </row>
    <row r="1038" spans="1:2" ht="15" customHeight="1" x14ac:dyDescent="0.25">
      <c r="A1038" s="168" t="s">
        <v>1567</v>
      </c>
      <c r="B1038" s="169" t="s">
        <v>2723</v>
      </c>
    </row>
    <row r="1039" spans="1:2" ht="15" customHeight="1" x14ac:dyDescent="0.25">
      <c r="A1039" s="168" t="s">
        <v>1568</v>
      </c>
      <c r="B1039" s="169" t="s">
        <v>658</v>
      </c>
    </row>
    <row r="1040" spans="1:2" ht="15" customHeight="1" x14ac:dyDescent="0.25">
      <c r="A1040" s="168" t="s">
        <v>1569</v>
      </c>
      <c r="B1040" s="169" t="s">
        <v>2724</v>
      </c>
    </row>
    <row r="1041" spans="1:2" ht="15" customHeight="1" x14ac:dyDescent="0.25">
      <c r="A1041" s="168" t="s">
        <v>1570</v>
      </c>
      <c r="B1041" s="169" t="s">
        <v>1571</v>
      </c>
    </row>
    <row r="1042" spans="1:2" ht="15" customHeight="1" x14ac:dyDescent="0.25">
      <c r="A1042" s="168"/>
      <c r="B1042" s="169"/>
    </row>
    <row r="1043" spans="1:2" ht="15" customHeight="1" x14ac:dyDescent="0.25">
      <c r="A1043" s="168" t="s">
        <v>1572</v>
      </c>
      <c r="B1043" s="169" t="s">
        <v>2725</v>
      </c>
    </row>
    <row r="1044" spans="1:2" ht="15" customHeight="1" x14ac:dyDescent="0.25">
      <c r="A1044" s="168" t="s">
        <v>1573</v>
      </c>
      <c r="B1044" s="169" t="s">
        <v>1574</v>
      </c>
    </row>
    <row r="1045" spans="1:2" ht="15" customHeight="1" x14ac:dyDescent="0.25">
      <c r="A1045" s="168" t="s">
        <v>1575</v>
      </c>
      <c r="B1045" s="169" t="s">
        <v>221</v>
      </c>
    </row>
    <row r="1046" spans="1:2" ht="15" customHeight="1" x14ac:dyDescent="0.25">
      <c r="A1046" s="168" t="s">
        <v>1576</v>
      </c>
      <c r="B1046" s="169" t="s">
        <v>1577</v>
      </c>
    </row>
    <row r="1047" spans="1:2" ht="15" customHeight="1" x14ac:dyDescent="0.25">
      <c r="A1047" s="168" t="s">
        <v>1578</v>
      </c>
      <c r="B1047" s="169" t="s">
        <v>1579</v>
      </c>
    </row>
    <row r="1048" spans="1:2" ht="15" customHeight="1" x14ac:dyDescent="0.25">
      <c r="A1048" s="168" t="s">
        <v>1580</v>
      </c>
      <c r="B1048" s="169" t="s">
        <v>1581</v>
      </c>
    </row>
    <row r="1049" spans="1:2" x14ac:dyDescent="0.25">
      <c r="A1049" s="168" t="s">
        <v>1582</v>
      </c>
      <c r="B1049" s="169" t="s">
        <v>1583</v>
      </c>
    </row>
    <row r="1050" spans="1:2" ht="15" customHeight="1" x14ac:dyDescent="0.25">
      <c r="A1050" s="168" t="s">
        <v>1584</v>
      </c>
      <c r="B1050" s="169" t="s">
        <v>1585</v>
      </c>
    </row>
    <row r="1051" spans="1:2" ht="15" customHeight="1" x14ac:dyDescent="0.25">
      <c r="A1051" s="168" t="s">
        <v>1586</v>
      </c>
      <c r="B1051" s="169" t="s">
        <v>2726</v>
      </c>
    </row>
    <row r="1052" spans="1:2" ht="15" customHeight="1" x14ac:dyDescent="0.25">
      <c r="A1052" s="168" t="s">
        <v>1587</v>
      </c>
      <c r="B1052" s="169" t="s">
        <v>1588</v>
      </c>
    </row>
    <row r="1053" spans="1:2" ht="15" customHeight="1" x14ac:dyDescent="0.25">
      <c r="A1053" s="168" t="s">
        <v>1589</v>
      </c>
      <c r="B1053" s="169" t="s">
        <v>1590</v>
      </c>
    </row>
    <row r="1054" spans="1:2" ht="15" customHeight="1" x14ac:dyDescent="0.25">
      <c r="A1054" s="168" t="s">
        <v>1591</v>
      </c>
      <c r="B1054" s="169" t="s">
        <v>1592</v>
      </c>
    </row>
    <row r="1055" spans="1:2" ht="15" customHeight="1" x14ac:dyDescent="0.25">
      <c r="A1055" s="168" t="s">
        <v>1593</v>
      </c>
      <c r="B1055" s="169" t="s">
        <v>1594</v>
      </c>
    </row>
    <row r="1056" spans="1:2" ht="15" customHeight="1" x14ac:dyDescent="0.25">
      <c r="A1056" s="168" t="s">
        <v>1595</v>
      </c>
      <c r="B1056" s="169" t="s">
        <v>1596</v>
      </c>
    </row>
    <row r="1057" spans="1:2" ht="15" customHeight="1" x14ac:dyDescent="0.25">
      <c r="A1057" s="168" t="s">
        <v>1597</v>
      </c>
      <c r="B1057" s="169" t="s">
        <v>1598</v>
      </c>
    </row>
    <row r="1058" spans="1:2" ht="15" customHeight="1" x14ac:dyDescent="0.25">
      <c r="A1058" s="168" t="s">
        <v>1599</v>
      </c>
      <c r="B1058" s="169" t="s">
        <v>1600</v>
      </c>
    </row>
    <row r="1059" spans="1:2" ht="15" customHeight="1" x14ac:dyDescent="0.25">
      <c r="A1059" s="168" t="s">
        <v>1601</v>
      </c>
      <c r="B1059" s="169" t="s">
        <v>2727</v>
      </c>
    </row>
    <row r="1060" spans="1:2" ht="15" customHeight="1" x14ac:dyDescent="0.25">
      <c r="A1060" s="168" t="s">
        <v>1602</v>
      </c>
      <c r="B1060" s="169" t="s">
        <v>1603</v>
      </c>
    </row>
    <row r="1061" spans="1:2" ht="15" customHeight="1" x14ac:dyDescent="0.25">
      <c r="A1061" s="168" t="s">
        <v>1604</v>
      </c>
      <c r="B1061" s="169" t="s">
        <v>1605</v>
      </c>
    </row>
    <row r="1062" spans="1:2" ht="15" customHeight="1" x14ac:dyDescent="0.25">
      <c r="A1062" s="168" t="s">
        <v>1606</v>
      </c>
      <c r="B1062" s="169" t="s">
        <v>1607</v>
      </c>
    </row>
    <row r="1063" spans="1:2" ht="15" customHeight="1" x14ac:dyDescent="0.25">
      <c r="A1063" s="168" t="s">
        <v>1608</v>
      </c>
      <c r="B1063" s="169" t="s">
        <v>1609</v>
      </c>
    </row>
    <row r="1064" spans="1:2" ht="15" customHeight="1" x14ac:dyDescent="0.25">
      <c r="A1064" s="168" t="s">
        <v>1610</v>
      </c>
      <c r="B1064" s="169" t="s">
        <v>1611</v>
      </c>
    </row>
    <row r="1065" spans="1:2" ht="15" customHeight="1" x14ac:dyDescent="0.25">
      <c r="A1065" s="168" t="s">
        <v>1612</v>
      </c>
      <c r="B1065" s="169" t="s">
        <v>2728</v>
      </c>
    </row>
    <row r="1066" spans="1:2" ht="15" customHeight="1" x14ac:dyDescent="0.25">
      <c r="A1066" s="168" t="s">
        <v>1613</v>
      </c>
      <c r="B1066" s="169" t="s">
        <v>1614</v>
      </c>
    </row>
    <row r="1067" spans="1:2" ht="15" customHeight="1" x14ac:dyDescent="0.25">
      <c r="A1067" s="168" t="s">
        <v>1615</v>
      </c>
      <c r="B1067" s="169" t="s">
        <v>1616</v>
      </c>
    </row>
    <row r="1068" spans="1:2" ht="15" customHeight="1" x14ac:dyDescent="0.25">
      <c r="A1068" s="168" t="s">
        <v>1617</v>
      </c>
      <c r="B1068" s="169" t="s">
        <v>1618</v>
      </c>
    </row>
    <row r="1069" spans="1:2" ht="15" customHeight="1" x14ac:dyDescent="0.25">
      <c r="A1069" s="168" t="s">
        <v>1619</v>
      </c>
      <c r="B1069" s="169" t="s">
        <v>2729</v>
      </c>
    </row>
    <row r="1070" spans="1:2" ht="15" customHeight="1" x14ac:dyDescent="0.25">
      <c r="A1070" s="168" t="s">
        <v>1620</v>
      </c>
      <c r="B1070" s="169" t="s">
        <v>2730</v>
      </c>
    </row>
    <row r="1071" spans="1:2" ht="15" customHeight="1" x14ac:dyDescent="0.25">
      <c r="A1071" s="168" t="s">
        <v>1621</v>
      </c>
      <c r="B1071" s="169" t="s">
        <v>2731</v>
      </c>
    </row>
    <row r="1072" spans="1:2" ht="15" customHeight="1" x14ac:dyDescent="0.25">
      <c r="A1072" s="168" t="s">
        <v>1622</v>
      </c>
      <c r="B1072" s="169" t="s">
        <v>1623</v>
      </c>
    </row>
    <row r="1073" spans="1:2" ht="15" customHeight="1" x14ac:dyDescent="0.25">
      <c r="A1073" s="168" t="s">
        <v>1624</v>
      </c>
      <c r="B1073" s="169" t="s">
        <v>658</v>
      </c>
    </row>
    <row r="1074" spans="1:2" ht="15" customHeight="1" x14ac:dyDescent="0.25">
      <c r="A1074" s="168" t="s">
        <v>1625</v>
      </c>
      <c r="B1074" s="169" t="s">
        <v>2732</v>
      </c>
    </row>
    <row r="1075" spans="1:2" ht="15" customHeight="1" x14ac:dyDescent="0.25">
      <c r="A1075" s="168" t="s">
        <v>1626</v>
      </c>
      <c r="B1075" s="169" t="s">
        <v>1627</v>
      </c>
    </row>
    <row r="1076" spans="1:2" ht="15" customHeight="1" x14ac:dyDescent="0.25">
      <c r="A1076" s="168" t="s">
        <v>1628</v>
      </c>
      <c r="B1076" s="169" t="s">
        <v>1629</v>
      </c>
    </row>
    <row r="1077" spans="1:2" ht="15" customHeight="1" x14ac:dyDescent="0.25">
      <c r="A1077" s="168"/>
      <c r="B1077" s="169"/>
    </row>
    <row r="1078" spans="1:2" ht="15" customHeight="1" x14ac:dyDescent="0.25">
      <c r="A1078" s="168" t="s">
        <v>1630</v>
      </c>
      <c r="B1078" s="169" t="s">
        <v>2733</v>
      </c>
    </row>
    <row r="1079" spans="1:2" ht="15" customHeight="1" x14ac:dyDescent="0.25">
      <c r="A1079" s="168" t="s">
        <v>1631</v>
      </c>
      <c r="B1079" s="169" t="s">
        <v>1577</v>
      </c>
    </row>
    <row r="1080" spans="1:2" ht="15" customHeight="1" x14ac:dyDescent="0.25">
      <c r="A1080" s="168" t="s">
        <v>1632</v>
      </c>
      <c r="B1080" s="169" t="s">
        <v>221</v>
      </c>
    </row>
    <row r="1081" spans="1:2" ht="15" customHeight="1" x14ac:dyDescent="0.25">
      <c r="A1081" s="168" t="s">
        <v>1633</v>
      </c>
      <c r="B1081" s="169" t="s">
        <v>223</v>
      </c>
    </row>
    <row r="1082" spans="1:2" ht="15" customHeight="1" x14ac:dyDescent="0.25">
      <c r="A1082" s="168" t="s">
        <v>1634</v>
      </c>
      <c r="B1082" s="169" t="s">
        <v>1635</v>
      </c>
    </row>
    <row r="1083" spans="1:2" ht="15" customHeight="1" x14ac:dyDescent="0.25">
      <c r="A1083" s="168" t="s">
        <v>1636</v>
      </c>
      <c r="B1083" s="169" t="s">
        <v>1561</v>
      </c>
    </row>
    <row r="1084" spans="1:2" ht="15" customHeight="1" x14ac:dyDescent="0.25">
      <c r="A1084" s="168" t="s">
        <v>1637</v>
      </c>
      <c r="B1084" s="169" t="s">
        <v>1638</v>
      </c>
    </row>
    <row r="1085" spans="1:2" ht="15" customHeight="1" x14ac:dyDescent="0.25">
      <c r="A1085" s="168" t="s">
        <v>1639</v>
      </c>
      <c r="B1085" s="169" t="s">
        <v>1640</v>
      </c>
    </row>
    <row r="1086" spans="1:2" ht="15" customHeight="1" x14ac:dyDescent="0.25">
      <c r="A1086" s="168" t="s">
        <v>1641</v>
      </c>
      <c r="B1086" s="169" t="s">
        <v>1642</v>
      </c>
    </row>
    <row r="1087" spans="1:2" ht="15" customHeight="1" x14ac:dyDescent="0.25">
      <c r="A1087" s="168" t="s">
        <v>1643</v>
      </c>
      <c r="B1087" s="169" t="s">
        <v>1644</v>
      </c>
    </row>
    <row r="1088" spans="1:2" ht="15" customHeight="1" x14ac:dyDescent="0.25">
      <c r="A1088" s="168" t="s">
        <v>1645</v>
      </c>
      <c r="B1088" s="169" t="s">
        <v>1646</v>
      </c>
    </row>
    <row r="1089" spans="1:2" ht="15" customHeight="1" x14ac:dyDescent="0.25">
      <c r="A1089" s="168" t="s">
        <v>1647</v>
      </c>
      <c r="B1089" s="169" t="s">
        <v>1648</v>
      </c>
    </row>
    <row r="1090" spans="1:2" ht="15" customHeight="1" x14ac:dyDescent="0.25">
      <c r="A1090" s="168" t="s">
        <v>1649</v>
      </c>
      <c r="B1090" s="169" t="s">
        <v>1650</v>
      </c>
    </row>
    <row r="1091" spans="1:2" ht="15" customHeight="1" x14ac:dyDescent="0.25">
      <c r="A1091" s="168" t="s">
        <v>1651</v>
      </c>
      <c r="B1091" s="169" t="s">
        <v>1652</v>
      </c>
    </row>
    <row r="1092" spans="1:2" ht="15" customHeight="1" x14ac:dyDescent="0.25">
      <c r="A1092" s="168" t="s">
        <v>1653</v>
      </c>
      <c r="B1092" s="169" t="s">
        <v>1654</v>
      </c>
    </row>
    <row r="1093" spans="1:2" ht="15" customHeight="1" x14ac:dyDescent="0.25">
      <c r="A1093" s="168" t="s">
        <v>1655</v>
      </c>
      <c r="B1093" s="169" t="s">
        <v>1656</v>
      </c>
    </row>
    <row r="1094" spans="1:2" ht="15" customHeight="1" x14ac:dyDescent="0.25">
      <c r="A1094" s="168" t="s">
        <v>1657</v>
      </c>
      <c r="B1094" s="169" t="s">
        <v>1658</v>
      </c>
    </row>
    <row r="1095" spans="1:2" ht="15" customHeight="1" x14ac:dyDescent="0.25">
      <c r="A1095" s="168" t="s">
        <v>1659</v>
      </c>
      <c r="B1095" s="169" t="s">
        <v>1660</v>
      </c>
    </row>
    <row r="1096" spans="1:2" ht="15" customHeight="1" x14ac:dyDescent="0.25">
      <c r="A1096" s="168" t="s">
        <v>1661</v>
      </c>
      <c r="B1096" s="169" t="s">
        <v>1662</v>
      </c>
    </row>
    <row r="1097" spans="1:2" ht="15" customHeight="1" x14ac:dyDescent="0.25">
      <c r="A1097" s="168" t="s">
        <v>1663</v>
      </c>
      <c r="B1097" s="169" t="s">
        <v>1664</v>
      </c>
    </row>
    <row r="1098" spans="1:2" ht="15" customHeight="1" x14ac:dyDescent="0.25">
      <c r="A1098" s="168" t="s">
        <v>1665</v>
      </c>
      <c r="B1098" s="169" t="s">
        <v>1666</v>
      </c>
    </row>
    <row r="1099" spans="1:2" ht="15" customHeight="1" x14ac:dyDescent="0.25">
      <c r="A1099" s="168" t="s">
        <v>1667</v>
      </c>
      <c r="B1099" s="169" t="s">
        <v>1668</v>
      </c>
    </row>
    <row r="1100" spans="1:2" ht="15" customHeight="1" x14ac:dyDescent="0.25">
      <c r="A1100" s="168" t="s">
        <v>1669</v>
      </c>
      <c r="B1100" s="169" t="s">
        <v>1670</v>
      </c>
    </row>
    <row r="1101" spans="1:2" ht="15" customHeight="1" x14ac:dyDescent="0.25">
      <c r="A1101" s="168" t="s">
        <v>1671</v>
      </c>
      <c r="B1101" s="169" t="s">
        <v>334</v>
      </c>
    </row>
    <row r="1102" spans="1:2" ht="15" customHeight="1" x14ac:dyDescent="0.25">
      <c r="A1102" s="168" t="s">
        <v>1672</v>
      </c>
      <c r="B1102" s="169" t="s">
        <v>332</v>
      </c>
    </row>
    <row r="1103" spans="1:2" ht="15" customHeight="1" x14ac:dyDescent="0.25">
      <c r="A1103" s="168" t="s">
        <v>1673</v>
      </c>
      <c r="B1103" s="169" t="s">
        <v>1674</v>
      </c>
    </row>
    <row r="1104" spans="1:2" ht="15" customHeight="1" x14ac:dyDescent="0.25">
      <c r="A1104" s="168" t="s">
        <v>1675</v>
      </c>
      <c r="B1104" s="169" t="s">
        <v>1676</v>
      </c>
    </row>
    <row r="1105" spans="1:2" ht="15" customHeight="1" x14ac:dyDescent="0.25">
      <c r="A1105" s="168" t="s">
        <v>1677</v>
      </c>
      <c r="B1105" s="169" t="s">
        <v>1678</v>
      </c>
    </row>
    <row r="1106" spans="1:2" ht="15" customHeight="1" x14ac:dyDescent="0.25">
      <c r="A1106" s="168" t="s">
        <v>1679</v>
      </c>
      <c r="B1106" s="169" t="s">
        <v>658</v>
      </c>
    </row>
    <row r="1107" spans="1:2" ht="15" customHeight="1" x14ac:dyDescent="0.25">
      <c r="A1107" s="168" t="s">
        <v>1680</v>
      </c>
      <c r="B1107" s="169" t="s">
        <v>1681</v>
      </c>
    </row>
    <row r="1108" spans="1:2" ht="15" customHeight="1" x14ac:dyDescent="0.25">
      <c r="A1108" s="168" t="s">
        <v>1682</v>
      </c>
      <c r="B1108" s="169" t="s">
        <v>1683</v>
      </c>
    </row>
    <row r="1109" spans="1:2" ht="15" customHeight="1" x14ac:dyDescent="0.25">
      <c r="A1109" s="168"/>
      <c r="B1109" s="169"/>
    </row>
    <row r="1110" spans="1:2" ht="15" customHeight="1" x14ac:dyDescent="0.25">
      <c r="A1110" s="168" t="s">
        <v>1684</v>
      </c>
      <c r="B1110" s="169" t="s">
        <v>2734</v>
      </c>
    </row>
    <row r="1111" spans="1:2" ht="15" customHeight="1" x14ac:dyDescent="0.25">
      <c r="A1111" s="168" t="s">
        <v>1685</v>
      </c>
      <c r="B1111" s="169" t="s">
        <v>2735</v>
      </c>
    </row>
    <row r="1112" spans="1:2" ht="15" customHeight="1" x14ac:dyDescent="0.25">
      <c r="A1112" s="168" t="s">
        <v>1686</v>
      </c>
      <c r="B1112" s="169" t="s">
        <v>1687</v>
      </c>
    </row>
    <row r="1113" spans="1:2" ht="15" customHeight="1" x14ac:dyDescent="0.25">
      <c r="A1113" s="168" t="s">
        <v>1688</v>
      </c>
      <c r="B1113" s="169" t="s">
        <v>2736</v>
      </c>
    </row>
    <row r="1114" spans="1:2" ht="15" customHeight="1" x14ac:dyDescent="0.25">
      <c r="A1114" s="168" t="s">
        <v>1689</v>
      </c>
      <c r="B1114" s="169" t="s">
        <v>1690</v>
      </c>
    </row>
    <row r="1115" spans="1:2" ht="15" customHeight="1" x14ac:dyDescent="0.25">
      <c r="A1115" s="168" t="s">
        <v>1691</v>
      </c>
      <c r="B1115" s="169" t="s">
        <v>1692</v>
      </c>
    </row>
    <row r="1116" spans="1:2" ht="15" customHeight="1" x14ac:dyDescent="0.25">
      <c r="A1116" s="168" t="s">
        <v>1693</v>
      </c>
      <c r="B1116" s="169" t="s">
        <v>1694</v>
      </c>
    </row>
    <row r="1117" spans="1:2" ht="15" customHeight="1" x14ac:dyDescent="0.25">
      <c r="A1117" s="168" t="s">
        <v>1695</v>
      </c>
      <c r="B1117" s="169" t="s">
        <v>1696</v>
      </c>
    </row>
    <row r="1118" spans="1:2" ht="15" customHeight="1" x14ac:dyDescent="0.25">
      <c r="A1118" s="168" t="s">
        <v>1697</v>
      </c>
      <c r="B1118" s="169" t="s">
        <v>1698</v>
      </c>
    </row>
    <row r="1119" spans="1:2" ht="15" customHeight="1" x14ac:dyDescent="0.25">
      <c r="A1119" s="168" t="s">
        <v>1699</v>
      </c>
      <c r="B1119" s="169" t="s">
        <v>1700</v>
      </c>
    </row>
    <row r="1120" spans="1:2" ht="15" customHeight="1" x14ac:dyDescent="0.25">
      <c r="A1120" s="168" t="s">
        <v>1701</v>
      </c>
      <c r="B1120" s="169" t="s">
        <v>1702</v>
      </c>
    </row>
    <row r="1121" spans="1:2" ht="15" customHeight="1" x14ac:dyDescent="0.25">
      <c r="A1121" s="168" t="s">
        <v>1703</v>
      </c>
      <c r="B1121" s="169" t="s">
        <v>1704</v>
      </c>
    </row>
    <row r="1122" spans="1:2" ht="15" customHeight="1" x14ac:dyDescent="0.25">
      <c r="A1122" s="168" t="s">
        <v>1705</v>
      </c>
      <c r="B1122" s="169" t="s">
        <v>1706</v>
      </c>
    </row>
    <row r="1123" spans="1:2" ht="15" customHeight="1" x14ac:dyDescent="0.25">
      <c r="A1123" s="168" t="s">
        <v>1707</v>
      </c>
      <c r="B1123" s="169" t="s">
        <v>1708</v>
      </c>
    </row>
    <row r="1124" spans="1:2" ht="15" customHeight="1" x14ac:dyDescent="0.25">
      <c r="A1124" s="168" t="s">
        <v>1709</v>
      </c>
      <c r="B1124" s="169" t="s">
        <v>1710</v>
      </c>
    </row>
    <row r="1125" spans="1:2" ht="15" customHeight="1" x14ac:dyDescent="0.25">
      <c r="A1125" s="168" t="s">
        <v>1711</v>
      </c>
      <c r="B1125" s="169" t="s">
        <v>1712</v>
      </c>
    </row>
    <row r="1126" spans="1:2" ht="15" customHeight="1" x14ac:dyDescent="0.25">
      <c r="A1126" s="168" t="s">
        <v>1713</v>
      </c>
      <c r="B1126" s="169" t="s">
        <v>2737</v>
      </c>
    </row>
    <row r="1127" spans="1:2" ht="15" customHeight="1" x14ac:dyDescent="0.25">
      <c r="A1127" s="168" t="s">
        <v>1714</v>
      </c>
      <c r="B1127" s="169" t="s">
        <v>1715</v>
      </c>
    </row>
    <row r="1128" spans="1:2" ht="15" customHeight="1" x14ac:dyDescent="0.25">
      <c r="A1128" s="168" t="s">
        <v>1716</v>
      </c>
      <c r="B1128" s="169" t="s">
        <v>1717</v>
      </c>
    </row>
    <row r="1129" spans="1:2" ht="15" customHeight="1" x14ac:dyDescent="0.25">
      <c r="A1129" s="168" t="s">
        <v>1718</v>
      </c>
      <c r="B1129" s="169" t="s">
        <v>1719</v>
      </c>
    </row>
    <row r="1130" spans="1:2" ht="15" customHeight="1" x14ac:dyDescent="0.25">
      <c r="A1130" s="168" t="s">
        <v>1720</v>
      </c>
      <c r="B1130" s="169" t="s">
        <v>1721</v>
      </c>
    </row>
    <row r="1131" spans="1:2" ht="15" customHeight="1" x14ac:dyDescent="0.25">
      <c r="A1131" s="168" t="s">
        <v>1722</v>
      </c>
      <c r="B1131" s="169" t="s">
        <v>1723</v>
      </c>
    </row>
    <row r="1132" spans="1:2" ht="15" customHeight="1" x14ac:dyDescent="0.25">
      <c r="A1132" s="168" t="s">
        <v>1724</v>
      </c>
      <c r="B1132" s="169" t="s">
        <v>1725</v>
      </c>
    </row>
    <row r="1133" spans="1:2" ht="15" customHeight="1" x14ac:dyDescent="0.25">
      <c r="A1133" s="168" t="s">
        <v>1726</v>
      </c>
      <c r="B1133" s="169" t="s">
        <v>2738</v>
      </c>
    </row>
    <row r="1134" spans="1:2" ht="15" customHeight="1" x14ac:dyDescent="0.25">
      <c r="A1134" s="168" t="s">
        <v>1727</v>
      </c>
      <c r="B1134" s="169" t="s">
        <v>1728</v>
      </c>
    </row>
    <row r="1135" spans="1:2" ht="15" customHeight="1" x14ac:dyDescent="0.25">
      <c r="A1135" s="168" t="s">
        <v>1729</v>
      </c>
      <c r="B1135" s="169" t="s">
        <v>1730</v>
      </c>
    </row>
    <row r="1136" spans="1:2" ht="15" customHeight="1" x14ac:dyDescent="0.25">
      <c r="A1136" s="168" t="s">
        <v>1731</v>
      </c>
      <c r="B1136" s="169" t="s">
        <v>1732</v>
      </c>
    </row>
    <row r="1137" spans="1:2" ht="15" customHeight="1" x14ac:dyDescent="0.25">
      <c r="A1137" s="168" t="s">
        <v>1733</v>
      </c>
      <c r="B1137" s="169" t="s">
        <v>1734</v>
      </c>
    </row>
    <row r="1138" spans="1:2" ht="15" customHeight="1" x14ac:dyDescent="0.25">
      <c r="A1138" s="168" t="s">
        <v>1735</v>
      </c>
      <c r="B1138" s="169" t="s">
        <v>1736</v>
      </c>
    </row>
    <row r="1139" spans="1:2" ht="15" customHeight="1" x14ac:dyDescent="0.25">
      <c r="A1139" s="168" t="s">
        <v>1737</v>
      </c>
      <c r="B1139" s="169" t="s">
        <v>1738</v>
      </c>
    </row>
    <row r="1140" spans="1:2" ht="15" customHeight="1" x14ac:dyDescent="0.25">
      <c r="A1140" s="168" t="s">
        <v>1739</v>
      </c>
      <c r="B1140" s="169" t="s">
        <v>1740</v>
      </c>
    </row>
    <row r="1141" spans="1:2" ht="15" customHeight="1" x14ac:dyDescent="0.25">
      <c r="A1141" s="168" t="s">
        <v>1741</v>
      </c>
      <c r="B1141" s="169" t="s">
        <v>1742</v>
      </c>
    </row>
    <row r="1142" spans="1:2" ht="15" customHeight="1" x14ac:dyDescent="0.25">
      <c r="A1142" s="168" t="s">
        <v>1743</v>
      </c>
      <c r="B1142" s="169" t="s">
        <v>1744</v>
      </c>
    </row>
    <row r="1143" spans="1:2" ht="15" customHeight="1" x14ac:dyDescent="0.25">
      <c r="A1143" s="168" t="s">
        <v>1745</v>
      </c>
      <c r="B1143" s="169" t="s">
        <v>1746</v>
      </c>
    </row>
    <row r="1144" spans="1:2" ht="15" customHeight="1" x14ac:dyDescent="0.25">
      <c r="A1144" s="168" t="s">
        <v>1747</v>
      </c>
      <c r="B1144" s="169" t="s">
        <v>1748</v>
      </c>
    </row>
    <row r="1145" spans="1:2" ht="15" customHeight="1" x14ac:dyDescent="0.25">
      <c r="A1145" s="168" t="s">
        <v>1749</v>
      </c>
      <c r="B1145" s="169" t="s">
        <v>1750</v>
      </c>
    </row>
    <row r="1146" spans="1:2" ht="15" customHeight="1" x14ac:dyDescent="0.25">
      <c r="A1146" s="168" t="s">
        <v>1751</v>
      </c>
      <c r="B1146" s="169" t="s">
        <v>2739</v>
      </c>
    </row>
    <row r="1147" spans="1:2" ht="15" customHeight="1" x14ac:dyDescent="0.25">
      <c r="A1147" s="168" t="s">
        <v>1752</v>
      </c>
      <c r="B1147" s="169" t="s">
        <v>1753</v>
      </c>
    </row>
    <row r="1148" spans="1:2" ht="15" customHeight="1" x14ac:dyDescent="0.25">
      <c r="A1148" s="168" t="s">
        <v>1754</v>
      </c>
      <c r="B1148" s="169" t="s">
        <v>1755</v>
      </c>
    </row>
    <row r="1149" spans="1:2" ht="15" customHeight="1" x14ac:dyDescent="0.25">
      <c r="A1149" s="168" t="s">
        <v>1756</v>
      </c>
      <c r="B1149" s="169" t="s">
        <v>2740</v>
      </c>
    </row>
    <row r="1150" spans="1:2" ht="15" customHeight="1" x14ac:dyDescent="0.25">
      <c r="A1150" s="168" t="s">
        <v>1757</v>
      </c>
      <c r="B1150" s="169" t="s">
        <v>1758</v>
      </c>
    </row>
    <row r="1151" spans="1:2" ht="15" customHeight="1" x14ac:dyDescent="0.25">
      <c r="A1151" s="168" t="s">
        <v>1759</v>
      </c>
      <c r="B1151" s="169" t="s">
        <v>286</v>
      </c>
    </row>
    <row r="1152" spans="1:2" ht="15" customHeight="1" x14ac:dyDescent="0.25">
      <c r="A1152" s="168"/>
      <c r="B1152" s="169"/>
    </row>
    <row r="1153" spans="1:2" ht="15" customHeight="1" x14ac:dyDescent="0.25">
      <c r="A1153" s="168" t="s">
        <v>1760</v>
      </c>
      <c r="B1153" s="169" t="s">
        <v>2741</v>
      </c>
    </row>
    <row r="1154" spans="1:2" ht="15" customHeight="1" x14ac:dyDescent="0.25">
      <c r="A1154" s="168" t="s">
        <v>1761</v>
      </c>
      <c r="B1154" s="169" t="s">
        <v>2742</v>
      </c>
    </row>
    <row r="1155" spans="1:2" ht="15" customHeight="1" x14ac:dyDescent="0.25">
      <c r="A1155" s="168" t="s">
        <v>1762</v>
      </c>
      <c r="B1155" s="169" t="s">
        <v>1763</v>
      </c>
    </row>
    <row r="1156" spans="1:2" ht="15" customHeight="1" x14ac:dyDescent="0.25">
      <c r="A1156" s="168" t="s">
        <v>1764</v>
      </c>
      <c r="B1156" s="169" t="s">
        <v>1765</v>
      </c>
    </row>
    <row r="1157" spans="1:2" ht="15" customHeight="1" x14ac:dyDescent="0.25">
      <c r="A1157" s="168" t="s">
        <v>1766</v>
      </c>
      <c r="B1157" s="169" t="s">
        <v>1767</v>
      </c>
    </row>
    <row r="1158" spans="1:2" ht="15" customHeight="1" x14ac:dyDescent="0.25">
      <c r="A1158" s="168" t="s">
        <v>1768</v>
      </c>
      <c r="B1158" s="169" t="s">
        <v>1769</v>
      </c>
    </row>
    <row r="1159" spans="1:2" ht="15" customHeight="1" x14ac:dyDescent="0.25">
      <c r="A1159" s="168" t="s">
        <v>1770</v>
      </c>
      <c r="B1159" s="169" t="s">
        <v>1771</v>
      </c>
    </row>
    <row r="1160" spans="1:2" ht="15" customHeight="1" x14ac:dyDescent="0.25">
      <c r="A1160" s="168" t="s">
        <v>1772</v>
      </c>
      <c r="B1160" s="169" t="s">
        <v>1773</v>
      </c>
    </row>
    <row r="1161" spans="1:2" ht="15" customHeight="1" x14ac:dyDescent="0.25">
      <c r="A1161" s="168" t="s">
        <v>1774</v>
      </c>
      <c r="B1161" s="169" t="s">
        <v>1775</v>
      </c>
    </row>
    <row r="1162" spans="1:2" ht="15" customHeight="1" x14ac:dyDescent="0.25">
      <c r="A1162" s="168" t="s">
        <v>1776</v>
      </c>
      <c r="B1162" s="169" t="s">
        <v>1777</v>
      </c>
    </row>
    <row r="1163" spans="1:2" ht="15" customHeight="1" x14ac:dyDescent="0.25">
      <c r="A1163" s="168" t="s">
        <v>1778</v>
      </c>
      <c r="B1163" s="169" t="s">
        <v>1779</v>
      </c>
    </row>
    <row r="1164" spans="1:2" ht="15" customHeight="1" x14ac:dyDescent="0.25">
      <c r="A1164" s="168" t="s">
        <v>1780</v>
      </c>
      <c r="B1164" s="169" t="s">
        <v>1781</v>
      </c>
    </row>
    <row r="1165" spans="1:2" ht="15" customHeight="1" x14ac:dyDescent="0.25">
      <c r="A1165" s="168" t="s">
        <v>1782</v>
      </c>
      <c r="B1165" s="169" t="s">
        <v>1783</v>
      </c>
    </row>
    <row r="1166" spans="1:2" ht="15" customHeight="1" x14ac:dyDescent="0.25">
      <c r="A1166" s="168" t="s">
        <v>1784</v>
      </c>
      <c r="B1166" s="169" t="s">
        <v>1785</v>
      </c>
    </row>
    <row r="1167" spans="1:2" ht="15" customHeight="1" x14ac:dyDescent="0.25">
      <c r="A1167" s="168" t="s">
        <v>1786</v>
      </c>
      <c r="B1167" s="169" t="s">
        <v>2743</v>
      </c>
    </row>
    <row r="1168" spans="1:2" ht="15" customHeight="1" x14ac:dyDescent="0.25">
      <c r="A1168" s="168" t="s">
        <v>1787</v>
      </c>
      <c r="B1168" s="169" t="s">
        <v>1788</v>
      </c>
    </row>
    <row r="1169" spans="1:2" ht="15" customHeight="1" x14ac:dyDescent="0.25">
      <c r="A1169" s="168" t="s">
        <v>1789</v>
      </c>
      <c r="B1169" s="169" t="s">
        <v>1790</v>
      </c>
    </row>
    <row r="1170" spans="1:2" ht="15" customHeight="1" x14ac:dyDescent="0.25">
      <c r="A1170" s="168" t="s">
        <v>1791</v>
      </c>
      <c r="B1170" s="169" t="s">
        <v>2744</v>
      </c>
    </row>
    <row r="1171" spans="1:2" ht="15" customHeight="1" x14ac:dyDescent="0.25">
      <c r="A1171" s="168" t="s">
        <v>1792</v>
      </c>
      <c r="B1171" s="169" t="s">
        <v>1793</v>
      </c>
    </row>
    <row r="1172" spans="1:2" ht="15" customHeight="1" x14ac:dyDescent="0.25">
      <c r="A1172" s="168" t="s">
        <v>1794</v>
      </c>
      <c r="B1172" s="169" t="s">
        <v>1795</v>
      </c>
    </row>
    <row r="1173" spans="1:2" ht="15" customHeight="1" x14ac:dyDescent="0.25">
      <c r="A1173" s="168" t="s">
        <v>1796</v>
      </c>
      <c r="B1173" s="169" t="s">
        <v>1797</v>
      </c>
    </row>
    <row r="1174" spans="1:2" ht="15" customHeight="1" x14ac:dyDescent="0.25">
      <c r="A1174" s="168" t="s">
        <v>1798</v>
      </c>
      <c r="B1174" s="169" t="s">
        <v>1799</v>
      </c>
    </row>
    <row r="1175" spans="1:2" ht="15" customHeight="1" x14ac:dyDescent="0.25">
      <c r="A1175" s="168" t="s">
        <v>1800</v>
      </c>
      <c r="B1175" s="169" t="s">
        <v>1801</v>
      </c>
    </row>
    <row r="1176" spans="1:2" ht="15" customHeight="1" x14ac:dyDescent="0.25">
      <c r="A1176" s="168" t="s">
        <v>1802</v>
      </c>
      <c r="B1176" s="169" t="s">
        <v>1803</v>
      </c>
    </row>
    <row r="1177" spans="1:2" ht="15" customHeight="1" x14ac:dyDescent="0.25">
      <c r="A1177" s="168" t="s">
        <v>1804</v>
      </c>
      <c r="B1177" s="169" t="s">
        <v>1805</v>
      </c>
    </row>
    <row r="1178" spans="1:2" ht="15" customHeight="1" x14ac:dyDescent="0.25">
      <c r="A1178" s="168" t="s">
        <v>1806</v>
      </c>
      <c r="B1178" s="169" t="s">
        <v>1807</v>
      </c>
    </row>
    <row r="1179" spans="1:2" ht="15" customHeight="1" x14ac:dyDescent="0.25">
      <c r="A1179" s="168" t="s">
        <v>1808</v>
      </c>
      <c r="B1179" s="169" t="s">
        <v>1809</v>
      </c>
    </row>
    <row r="1180" spans="1:2" ht="15" customHeight="1" x14ac:dyDescent="0.25">
      <c r="A1180" s="168" t="s">
        <v>1810</v>
      </c>
      <c r="B1180" s="169" t="s">
        <v>1811</v>
      </c>
    </row>
    <row r="1181" spans="1:2" ht="15" customHeight="1" x14ac:dyDescent="0.25">
      <c r="A1181" s="168" t="s">
        <v>1812</v>
      </c>
      <c r="B1181" s="169" t="s">
        <v>1813</v>
      </c>
    </row>
    <row r="1182" spans="1:2" ht="15" customHeight="1" x14ac:dyDescent="0.25">
      <c r="A1182" s="168" t="s">
        <v>1814</v>
      </c>
      <c r="B1182" s="169" t="s">
        <v>1815</v>
      </c>
    </row>
    <row r="1183" spans="1:2" ht="15" customHeight="1" x14ac:dyDescent="0.25">
      <c r="A1183" s="168" t="s">
        <v>1816</v>
      </c>
      <c r="B1183" s="169" t="s">
        <v>1817</v>
      </c>
    </row>
    <row r="1184" spans="1:2" ht="15" customHeight="1" x14ac:dyDescent="0.25">
      <c r="A1184" s="168" t="s">
        <v>1818</v>
      </c>
      <c r="B1184" s="169" t="s">
        <v>1819</v>
      </c>
    </row>
    <row r="1185" spans="1:2" ht="15" customHeight="1" x14ac:dyDescent="0.25">
      <c r="A1185" s="168" t="s">
        <v>1820</v>
      </c>
      <c r="B1185" s="169" t="s">
        <v>2741</v>
      </c>
    </row>
    <row r="1186" spans="1:2" ht="15" customHeight="1" x14ac:dyDescent="0.25">
      <c r="A1186" s="168" t="s">
        <v>1821</v>
      </c>
      <c r="B1186" s="169" t="s">
        <v>1822</v>
      </c>
    </row>
    <row r="1187" spans="1:2" ht="15" customHeight="1" x14ac:dyDescent="0.25">
      <c r="A1187" s="168" t="s">
        <v>1823</v>
      </c>
      <c r="B1187" s="169" t="s">
        <v>1824</v>
      </c>
    </row>
    <row r="1188" spans="1:2" ht="15" customHeight="1" x14ac:dyDescent="0.25">
      <c r="A1188" s="168" t="s">
        <v>1825</v>
      </c>
      <c r="B1188" s="169" t="s">
        <v>1826</v>
      </c>
    </row>
    <row r="1189" spans="1:2" ht="15" customHeight="1" x14ac:dyDescent="0.25">
      <c r="A1189" s="168" t="s">
        <v>1827</v>
      </c>
      <c r="B1189" s="169" t="s">
        <v>1828</v>
      </c>
    </row>
    <row r="1190" spans="1:2" ht="15" customHeight="1" x14ac:dyDescent="0.25">
      <c r="A1190" s="168" t="s">
        <v>1829</v>
      </c>
      <c r="B1190" s="169" t="s">
        <v>1830</v>
      </c>
    </row>
    <row r="1191" spans="1:2" ht="15" customHeight="1" x14ac:dyDescent="0.25">
      <c r="A1191" s="168" t="s">
        <v>1831</v>
      </c>
      <c r="B1191" s="169" t="s">
        <v>1832</v>
      </c>
    </row>
    <row r="1192" spans="1:2" ht="15" customHeight="1" x14ac:dyDescent="0.25">
      <c r="A1192" s="168" t="s">
        <v>1833</v>
      </c>
      <c r="B1192" s="169" t="s">
        <v>1834</v>
      </c>
    </row>
    <row r="1193" spans="1:2" ht="15" customHeight="1" x14ac:dyDescent="0.25">
      <c r="A1193" s="168" t="s">
        <v>1835</v>
      </c>
      <c r="B1193" s="169" t="s">
        <v>1836</v>
      </c>
    </row>
    <row r="1194" spans="1:2" ht="15" customHeight="1" x14ac:dyDescent="0.25">
      <c r="A1194" s="168" t="s">
        <v>1837</v>
      </c>
      <c r="B1194" s="169" t="s">
        <v>1838</v>
      </c>
    </row>
    <row r="1195" spans="1:2" ht="15" customHeight="1" x14ac:dyDescent="0.25">
      <c r="A1195" s="168" t="s">
        <v>1839</v>
      </c>
      <c r="B1195" s="169" t="s">
        <v>1840</v>
      </c>
    </row>
    <row r="1196" spans="1:2" ht="15" customHeight="1" x14ac:dyDescent="0.25">
      <c r="A1196" s="168" t="s">
        <v>1841</v>
      </c>
      <c r="B1196" s="169" t="s">
        <v>1842</v>
      </c>
    </row>
    <row r="1197" spans="1:2" ht="15" customHeight="1" x14ac:dyDescent="0.25">
      <c r="A1197" s="168" t="s">
        <v>1843</v>
      </c>
      <c r="B1197" s="169" t="s">
        <v>1844</v>
      </c>
    </row>
    <row r="1198" spans="1:2" ht="15" customHeight="1" x14ac:dyDescent="0.25">
      <c r="A1198" s="168" t="s">
        <v>1845</v>
      </c>
      <c r="B1198" s="169" t="s">
        <v>2745</v>
      </c>
    </row>
    <row r="1199" spans="1:2" ht="15" customHeight="1" x14ac:dyDescent="0.25">
      <c r="A1199" s="168" t="s">
        <v>1846</v>
      </c>
      <c r="B1199" s="169" t="s">
        <v>1847</v>
      </c>
    </row>
    <row r="1200" spans="1:2" ht="15" customHeight="1" x14ac:dyDescent="0.25">
      <c r="A1200" s="168" t="s">
        <v>1848</v>
      </c>
      <c r="B1200" s="169" t="s">
        <v>1849</v>
      </c>
    </row>
    <row r="1201" spans="1:2" ht="15" customHeight="1" x14ac:dyDescent="0.25">
      <c r="A1201" s="168" t="s">
        <v>1850</v>
      </c>
      <c r="B1201" s="169" t="s">
        <v>2746</v>
      </c>
    </row>
    <row r="1202" spans="1:2" ht="15" customHeight="1" x14ac:dyDescent="0.25">
      <c r="A1202" s="168" t="s">
        <v>1851</v>
      </c>
      <c r="B1202" s="169" t="s">
        <v>1852</v>
      </c>
    </row>
    <row r="1203" spans="1:2" ht="15" customHeight="1" x14ac:dyDescent="0.25">
      <c r="A1203" s="168" t="s">
        <v>1853</v>
      </c>
      <c r="B1203" s="169" t="s">
        <v>286</v>
      </c>
    </row>
    <row r="1204" spans="1:2" ht="15" customHeight="1" x14ac:dyDescent="0.25">
      <c r="A1204" s="168"/>
      <c r="B1204" s="169"/>
    </row>
    <row r="1205" spans="1:2" ht="15" customHeight="1" x14ac:dyDescent="0.25">
      <c r="A1205" s="168" t="s">
        <v>1854</v>
      </c>
      <c r="B1205" s="169" t="s">
        <v>2747</v>
      </c>
    </row>
    <row r="1206" spans="1:2" ht="15" customHeight="1" x14ac:dyDescent="0.25">
      <c r="A1206" s="168" t="s">
        <v>1855</v>
      </c>
      <c r="B1206" s="169" t="s">
        <v>2748</v>
      </c>
    </row>
    <row r="1207" spans="1:2" ht="15" customHeight="1" x14ac:dyDescent="0.25">
      <c r="A1207" s="168" t="s">
        <v>1856</v>
      </c>
      <c r="B1207" s="169" t="s">
        <v>1857</v>
      </c>
    </row>
    <row r="1208" spans="1:2" ht="15" customHeight="1" x14ac:dyDescent="0.25">
      <c r="A1208" s="168" t="s">
        <v>1858</v>
      </c>
      <c r="B1208" s="169" t="s">
        <v>1859</v>
      </c>
    </row>
    <row r="1209" spans="1:2" ht="15" customHeight="1" x14ac:dyDescent="0.25">
      <c r="A1209" s="168" t="s">
        <v>1860</v>
      </c>
      <c r="B1209" s="169" t="s">
        <v>1861</v>
      </c>
    </row>
    <row r="1210" spans="1:2" ht="15" customHeight="1" x14ac:dyDescent="0.25">
      <c r="A1210" s="168" t="s">
        <v>1862</v>
      </c>
      <c r="B1210" s="169" t="s">
        <v>2749</v>
      </c>
    </row>
    <row r="1211" spans="1:2" ht="15" customHeight="1" x14ac:dyDescent="0.25">
      <c r="A1211" s="168" t="s">
        <v>1863</v>
      </c>
      <c r="B1211" s="169" t="s">
        <v>1864</v>
      </c>
    </row>
    <row r="1212" spans="1:2" ht="15" customHeight="1" x14ac:dyDescent="0.25">
      <c r="A1212" s="168" t="s">
        <v>1865</v>
      </c>
      <c r="B1212" s="169" t="s">
        <v>1866</v>
      </c>
    </row>
    <row r="1213" spans="1:2" ht="15" customHeight="1" x14ac:dyDescent="0.25">
      <c r="A1213" s="168" t="s">
        <v>1867</v>
      </c>
      <c r="B1213" s="169" t="s">
        <v>1868</v>
      </c>
    </row>
    <row r="1214" spans="1:2" ht="15" customHeight="1" x14ac:dyDescent="0.25">
      <c r="A1214" s="168" t="s">
        <v>1869</v>
      </c>
      <c r="B1214" s="169" t="s">
        <v>1870</v>
      </c>
    </row>
    <row r="1215" spans="1:2" ht="15" customHeight="1" x14ac:dyDescent="0.25">
      <c r="A1215" s="168" t="s">
        <v>1871</v>
      </c>
      <c r="B1215" s="169" t="s">
        <v>1872</v>
      </c>
    </row>
    <row r="1216" spans="1:2" ht="15" customHeight="1" x14ac:dyDescent="0.25">
      <c r="A1216" s="168" t="s">
        <v>1873</v>
      </c>
      <c r="B1216" s="169" t="s">
        <v>1874</v>
      </c>
    </row>
    <row r="1217" spans="1:2" ht="15" customHeight="1" x14ac:dyDescent="0.25">
      <c r="A1217" s="168" t="s">
        <v>1875</v>
      </c>
      <c r="B1217" s="169" t="s">
        <v>1876</v>
      </c>
    </row>
    <row r="1218" spans="1:2" ht="15" customHeight="1" x14ac:dyDescent="0.25">
      <c r="A1218" s="168" t="s">
        <v>1877</v>
      </c>
      <c r="B1218" s="169" t="s">
        <v>1878</v>
      </c>
    </row>
    <row r="1219" spans="1:2" ht="15" customHeight="1" x14ac:dyDescent="0.25">
      <c r="A1219" s="168" t="s">
        <v>1879</v>
      </c>
      <c r="B1219" s="169" t="s">
        <v>1880</v>
      </c>
    </row>
    <row r="1220" spans="1:2" ht="15" customHeight="1" x14ac:dyDescent="0.25">
      <c r="A1220" s="168" t="s">
        <v>1881</v>
      </c>
      <c r="B1220" s="169" t="s">
        <v>1882</v>
      </c>
    </row>
    <row r="1221" spans="1:2" ht="15" customHeight="1" x14ac:dyDescent="0.25">
      <c r="A1221" s="168" t="s">
        <v>1883</v>
      </c>
      <c r="B1221" s="169" t="s">
        <v>1884</v>
      </c>
    </row>
    <row r="1222" spans="1:2" ht="15" customHeight="1" x14ac:dyDescent="0.25">
      <c r="A1222" s="168" t="s">
        <v>1885</v>
      </c>
      <c r="B1222" s="169" t="s">
        <v>1886</v>
      </c>
    </row>
    <row r="1223" spans="1:2" ht="15" customHeight="1" x14ac:dyDescent="0.25">
      <c r="A1223" s="168" t="s">
        <v>1887</v>
      </c>
      <c r="B1223" s="169" t="s">
        <v>1888</v>
      </c>
    </row>
    <row r="1224" spans="1:2" ht="15" customHeight="1" x14ac:dyDescent="0.25">
      <c r="A1224" s="168" t="s">
        <v>1889</v>
      </c>
      <c r="B1224" s="169" t="s">
        <v>1890</v>
      </c>
    </row>
    <row r="1225" spans="1:2" ht="15" customHeight="1" x14ac:dyDescent="0.25">
      <c r="A1225" s="168" t="s">
        <v>1891</v>
      </c>
      <c r="B1225" s="169" t="s">
        <v>2750</v>
      </c>
    </row>
    <row r="1226" spans="1:2" ht="15" customHeight="1" x14ac:dyDescent="0.25">
      <c r="A1226" s="168" t="s">
        <v>1892</v>
      </c>
      <c r="B1226" s="169" t="s">
        <v>1893</v>
      </c>
    </row>
    <row r="1227" spans="1:2" ht="15" customHeight="1" x14ac:dyDescent="0.25">
      <c r="A1227" s="168" t="s">
        <v>1894</v>
      </c>
      <c r="B1227" s="169" t="s">
        <v>1895</v>
      </c>
    </row>
    <row r="1228" spans="1:2" ht="15" customHeight="1" x14ac:dyDescent="0.25">
      <c r="A1228" s="168" t="s">
        <v>1896</v>
      </c>
      <c r="B1228" s="169" t="s">
        <v>1897</v>
      </c>
    </row>
    <row r="1229" spans="1:2" ht="15" customHeight="1" x14ac:dyDescent="0.25">
      <c r="A1229" s="168" t="s">
        <v>1898</v>
      </c>
      <c r="B1229" s="169" t="s">
        <v>1899</v>
      </c>
    </row>
    <row r="1230" spans="1:2" ht="15" customHeight="1" x14ac:dyDescent="0.25">
      <c r="A1230" s="168" t="s">
        <v>1900</v>
      </c>
      <c r="B1230" s="169" t="s">
        <v>1901</v>
      </c>
    </row>
    <row r="1231" spans="1:2" ht="15" customHeight="1" x14ac:dyDescent="0.25">
      <c r="A1231" s="168" t="s">
        <v>1902</v>
      </c>
      <c r="B1231" s="169" t="s">
        <v>1903</v>
      </c>
    </row>
    <row r="1232" spans="1:2" ht="15" customHeight="1" x14ac:dyDescent="0.25">
      <c r="A1232" s="168" t="s">
        <v>1904</v>
      </c>
      <c r="B1232" s="169" t="s">
        <v>1905</v>
      </c>
    </row>
    <row r="1233" spans="1:2" ht="15" customHeight="1" x14ac:dyDescent="0.25">
      <c r="A1233" s="168" t="s">
        <v>1906</v>
      </c>
      <c r="B1233" s="169" t="s">
        <v>1907</v>
      </c>
    </row>
    <row r="1234" spans="1:2" ht="15" customHeight="1" x14ac:dyDescent="0.25">
      <c r="A1234" s="168" t="s">
        <v>1908</v>
      </c>
      <c r="B1234" s="169" t="s">
        <v>1909</v>
      </c>
    </row>
    <row r="1235" spans="1:2" ht="15" customHeight="1" x14ac:dyDescent="0.25">
      <c r="A1235" s="168" t="s">
        <v>1910</v>
      </c>
      <c r="B1235" s="169" t="s">
        <v>1911</v>
      </c>
    </row>
    <row r="1236" spans="1:2" ht="15" customHeight="1" x14ac:dyDescent="0.25">
      <c r="A1236" s="168" t="s">
        <v>1912</v>
      </c>
      <c r="B1236" s="169" t="s">
        <v>1913</v>
      </c>
    </row>
    <row r="1237" spans="1:2" ht="15" customHeight="1" x14ac:dyDescent="0.25">
      <c r="A1237" s="168" t="s">
        <v>1914</v>
      </c>
      <c r="B1237" s="169" t="s">
        <v>2747</v>
      </c>
    </row>
    <row r="1238" spans="1:2" ht="15" customHeight="1" x14ac:dyDescent="0.25">
      <c r="A1238" s="168" t="s">
        <v>1915</v>
      </c>
      <c r="B1238" s="169" t="s">
        <v>1916</v>
      </c>
    </row>
    <row r="1239" spans="1:2" ht="15" customHeight="1" x14ac:dyDescent="0.25">
      <c r="A1239" s="168" t="s">
        <v>1917</v>
      </c>
      <c r="B1239" s="169" t="s">
        <v>1918</v>
      </c>
    </row>
    <row r="1240" spans="1:2" ht="15" customHeight="1" x14ac:dyDescent="0.25">
      <c r="A1240" s="168" t="s">
        <v>1919</v>
      </c>
      <c r="B1240" s="169" t="s">
        <v>1920</v>
      </c>
    </row>
    <row r="1241" spans="1:2" ht="15" customHeight="1" x14ac:dyDescent="0.25">
      <c r="A1241" s="168" t="s">
        <v>1921</v>
      </c>
      <c r="B1241" s="169" t="s">
        <v>1922</v>
      </c>
    </row>
    <row r="1242" spans="1:2" ht="15" customHeight="1" x14ac:dyDescent="0.25">
      <c r="A1242" s="168" t="s">
        <v>1923</v>
      </c>
      <c r="B1242" s="169" t="s">
        <v>1924</v>
      </c>
    </row>
    <row r="1243" spans="1:2" ht="15" customHeight="1" x14ac:dyDescent="0.25">
      <c r="A1243" s="168" t="s">
        <v>1925</v>
      </c>
      <c r="B1243" s="169" t="s">
        <v>1926</v>
      </c>
    </row>
    <row r="1244" spans="1:2" ht="15" customHeight="1" x14ac:dyDescent="0.25">
      <c r="A1244" s="168" t="s">
        <v>1927</v>
      </c>
      <c r="B1244" s="169" t="s">
        <v>1928</v>
      </c>
    </row>
    <row r="1245" spans="1:2" ht="15" customHeight="1" x14ac:dyDescent="0.25">
      <c r="A1245" s="168" t="s">
        <v>1929</v>
      </c>
      <c r="B1245" s="169" t="s">
        <v>1930</v>
      </c>
    </row>
    <row r="1246" spans="1:2" ht="15" customHeight="1" x14ac:dyDescent="0.25">
      <c r="A1246" s="168" t="s">
        <v>1931</v>
      </c>
      <c r="B1246" s="169" t="s">
        <v>1932</v>
      </c>
    </row>
    <row r="1247" spans="1:2" ht="15" customHeight="1" x14ac:dyDescent="0.25">
      <c r="A1247" s="168" t="s">
        <v>1933</v>
      </c>
      <c r="B1247" s="169" t="s">
        <v>1934</v>
      </c>
    </row>
    <row r="1248" spans="1:2" ht="15" customHeight="1" x14ac:dyDescent="0.25">
      <c r="A1248" s="168" t="s">
        <v>1935</v>
      </c>
      <c r="B1248" s="169" t="s">
        <v>1936</v>
      </c>
    </row>
    <row r="1249" spans="1:2" ht="15" customHeight="1" x14ac:dyDescent="0.25">
      <c r="A1249" s="168" t="s">
        <v>1937</v>
      </c>
      <c r="B1249" s="169" t="s">
        <v>1938</v>
      </c>
    </row>
    <row r="1250" spans="1:2" ht="15" customHeight="1" x14ac:dyDescent="0.25">
      <c r="A1250" s="168" t="s">
        <v>1939</v>
      </c>
      <c r="B1250" s="169" t="s">
        <v>2751</v>
      </c>
    </row>
    <row r="1251" spans="1:2" ht="15" customHeight="1" x14ac:dyDescent="0.25">
      <c r="A1251" s="168" t="s">
        <v>1940</v>
      </c>
      <c r="B1251" s="169" t="s">
        <v>1941</v>
      </c>
    </row>
    <row r="1252" spans="1:2" ht="15" customHeight="1" x14ac:dyDescent="0.25">
      <c r="A1252" s="168" t="s">
        <v>1942</v>
      </c>
      <c r="B1252" s="169" t="s">
        <v>1943</v>
      </c>
    </row>
    <row r="1253" spans="1:2" ht="15" customHeight="1" x14ac:dyDescent="0.25">
      <c r="A1253" s="168" t="s">
        <v>1944</v>
      </c>
      <c r="B1253" s="169" t="s">
        <v>1945</v>
      </c>
    </row>
    <row r="1254" spans="1:2" ht="15" customHeight="1" x14ac:dyDescent="0.25">
      <c r="A1254" s="168" t="s">
        <v>1946</v>
      </c>
      <c r="B1254" s="169" t="s">
        <v>1947</v>
      </c>
    </row>
    <row r="1255" spans="1:2" ht="15" customHeight="1" x14ac:dyDescent="0.25">
      <c r="A1255" s="168" t="s">
        <v>1948</v>
      </c>
      <c r="B1255" s="169" t="s">
        <v>658</v>
      </c>
    </row>
    <row r="1256" spans="1:2" ht="15" customHeight="1" x14ac:dyDescent="0.25">
      <c r="A1256" s="168"/>
      <c r="B1256" s="169"/>
    </row>
    <row r="1257" spans="1:2" ht="15" customHeight="1" x14ac:dyDescent="0.25">
      <c r="A1257" s="168" t="s">
        <v>1949</v>
      </c>
      <c r="B1257" s="169" t="s">
        <v>2752</v>
      </c>
    </row>
    <row r="1258" spans="1:2" ht="15" customHeight="1" x14ac:dyDescent="0.25">
      <c r="A1258" s="168" t="s">
        <v>1950</v>
      </c>
      <c r="B1258" s="169" t="s">
        <v>2753</v>
      </c>
    </row>
    <row r="1259" spans="1:2" ht="15" customHeight="1" x14ac:dyDescent="0.25">
      <c r="A1259" s="168" t="s">
        <v>1951</v>
      </c>
      <c r="B1259" s="169" t="s">
        <v>1952</v>
      </c>
    </row>
    <row r="1260" spans="1:2" ht="15" customHeight="1" x14ac:dyDescent="0.25">
      <c r="A1260" s="168" t="s">
        <v>1953</v>
      </c>
      <c r="B1260" s="169" t="s">
        <v>1954</v>
      </c>
    </row>
    <row r="1261" spans="1:2" ht="15" customHeight="1" x14ac:dyDescent="0.25">
      <c r="A1261" s="168" t="s">
        <v>1955</v>
      </c>
      <c r="B1261" s="169" t="s">
        <v>1956</v>
      </c>
    </row>
    <row r="1262" spans="1:2" ht="15" customHeight="1" x14ac:dyDescent="0.25">
      <c r="A1262" s="168" t="s">
        <v>1957</v>
      </c>
      <c r="B1262" s="169" t="s">
        <v>1958</v>
      </c>
    </row>
    <row r="1263" spans="1:2" ht="15" customHeight="1" x14ac:dyDescent="0.25">
      <c r="A1263" s="168" t="s">
        <v>1959</v>
      </c>
      <c r="B1263" s="169" t="s">
        <v>1960</v>
      </c>
    </row>
    <row r="1264" spans="1:2" ht="15" customHeight="1" x14ac:dyDescent="0.25">
      <c r="A1264" s="168" t="s">
        <v>1961</v>
      </c>
      <c r="B1264" s="169" t="s">
        <v>1962</v>
      </c>
    </row>
    <row r="1265" spans="1:2" ht="15" customHeight="1" x14ac:dyDescent="0.25">
      <c r="A1265" s="168" t="s">
        <v>1963</v>
      </c>
      <c r="B1265" s="169" t="s">
        <v>1964</v>
      </c>
    </row>
    <row r="1266" spans="1:2" ht="15" customHeight="1" x14ac:dyDescent="0.25">
      <c r="A1266" s="168" t="s">
        <v>1965</v>
      </c>
      <c r="B1266" s="169" t="s">
        <v>1966</v>
      </c>
    </row>
    <row r="1267" spans="1:2" ht="15" customHeight="1" x14ac:dyDescent="0.25">
      <c r="A1267" s="168" t="s">
        <v>1967</v>
      </c>
      <c r="B1267" s="169" t="s">
        <v>1968</v>
      </c>
    </row>
    <row r="1268" spans="1:2" ht="15" customHeight="1" x14ac:dyDescent="0.25">
      <c r="A1268" s="168" t="s">
        <v>1969</v>
      </c>
      <c r="B1268" s="169" t="s">
        <v>1970</v>
      </c>
    </row>
    <row r="1269" spans="1:2" ht="15" customHeight="1" x14ac:dyDescent="0.25">
      <c r="A1269" s="168" t="s">
        <v>1971</v>
      </c>
      <c r="B1269" s="169" t="s">
        <v>1972</v>
      </c>
    </row>
    <row r="1270" spans="1:2" ht="15" customHeight="1" x14ac:dyDescent="0.25">
      <c r="A1270" s="168" t="s">
        <v>1973</v>
      </c>
      <c r="B1270" s="169" t="s">
        <v>1974</v>
      </c>
    </row>
    <row r="1271" spans="1:2" ht="15" customHeight="1" x14ac:dyDescent="0.25">
      <c r="A1271" s="168" t="s">
        <v>1975</v>
      </c>
      <c r="B1271" s="169" t="s">
        <v>1976</v>
      </c>
    </row>
    <row r="1272" spans="1:2" ht="15" customHeight="1" x14ac:dyDescent="0.25">
      <c r="A1272" s="168" t="s">
        <v>1977</v>
      </c>
      <c r="B1272" s="169" t="s">
        <v>1978</v>
      </c>
    </row>
    <row r="1273" spans="1:2" ht="15" customHeight="1" x14ac:dyDescent="0.25">
      <c r="A1273" s="168" t="s">
        <v>1979</v>
      </c>
      <c r="B1273" s="169" t="s">
        <v>1980</v>
      </c>
    </row>
    <row r="1274" spans="1:2" ht="15" customHeight="1" x14ac:dyDescent="0.25">
      <c r="A1274" s="168" t="s">
        <v>1981</v>
      </c>
      <c r="B1274" s="169" t="s">
        <v>1982</v>
      </c>
    </row>
    <row r="1275" spans="1:2" ht="15" customHeight="1" x14ac:dyDescent="0.25">
      <c r="A1275" s="168" t="s">
        <v>1983</v>
      </c>
      <c r="B1275" s="169" t="s">
        <v>1984</v>
      </c>
    </row>
    <row r="1276" spans="1:2" ht="15" customHeight="1" x14ac:dyDescent="0.25">
      <c r="A1276" s="168" t="s">
        <v>1985</v>
      </c>
      <c r="B1276" s="169" t="s">
        <v>2754</v>
      </c>
    </row>
    <row r="1277" spans="1:2" ht="15" customHeight="1" x14ac:dyDescent="0.25">
      <c r="A1277" s="168" t="s">
        <v>1986</v>
      </c>
      <c r="B1277" s="169" t="s">
        <v>2755</v>
      </c>
    </row>
    <row r="1278" spans="1:2" ht="15" customHeight="1" x14ac:dyDescent="0.25">
      <c r="A1278" s="168" t="s">
        <v>1987</v>
      </c>
      <c r="B1278" s="169" t="s">
        <v>1988</v>
      </c>
    </row>
    <row r="1279" spans="1:2" ht="15" customHeight="1" x14ac:dyDescent="0.25">
      <c r="A1279" s="168" t="s">
        <v>1989</v>
      </c>
      <c r="B1279" s="169" t="s">
        <v>1990</v>
      </c>
    </row>
    <row r="1280" spans="1:2" ht="15" customHeight="1" x14ac:dyDescent="0.25">
      <c r="A1280" s="168" t="s">
        <v>1991</v>
      </c>
      <c r="B1280" s="169" t="s">
        <v>2756</v>
      </c>
    </row>
    <row r="1281" spans="1:2" ht="15" customHeight="1" x14ac:dyDescent="0.25">
      <c r="A1281" s="168" t="s">
        <v>1992</v>
      </c>
      <c r="B1281" s="169" t="s">
        <v>2757</v>
      </c>
    </row>
    <row r="1282" spans="1:2" ht="15" customHeight="1" x14ac:dyDescent="0.25">
      <c r="A1282" s="168" t="s">
        <v>1993</v>
      </c>
      <c r="B1282" s="169" t="s">
        <v>1994</v>
      </c>
    </row>
    <row r="1283" spans="1:2" ht="15" customHeight="1" x14ac:dyDescent="0.25">
      <c r="A1283" s="168" t="s">
        <v>1995</v>
      </c>
      <c r="B1283" s="169" t="s">
        <v>1996</v>
      </c>
    </row>
    <row r="1284" spans="1:2" ht="15" customHeight="1" x14ac:dyDescent="0.25">
      <c r="A1284" s="168" t="s">
        <v>1997</v>
      </c>
      <c r="B1284" s="169" t="s">
        <v>2758</v>
      </c>
    </row>
    <row r="1285" spans="1:2" ht="15" customHeight="1" x14ac:dyDescent="0.25">
      <c r="A1285" s="168" t="s">
        <v>1998</v>
      </c>
      <c r="B1285" s="169" t="s">
        <v>1999</v>
      </c>
    </row>
    <row r="1286" spans="1:2" ht="15" customHeight="1" x14ac:dyDescent="0.25">
      <c r="A1286" s="168" t="s">
        <v>2000</v>
      </c>
      <c r="B1286" s="169" t="s">
        <v>2001</v>
      </c>
    </row>
    <row r="1287" spans="1:2" ht="15" customHeight="1" x14ac:dyDescent="0.25">
      <c r="A1287" s="168" t="s">
        <v>2002</v>
      </c>
      <c r="B1287" s="169" t="s">
        <v>2003</v>
      </c>
    </row>
    <row r="1288" spans="1:2" ht="15" customHeight="1" x14ac:dyDescent="0.25">
      <c r="A1288" s="168" t="s">
        <v>2004</v>
      </c>
      <c r="B1288" s="169" t="s">
        <v>2005</v>
      </c>
    </row>
    <row r="1289" spans="1:2" ht="15" customHeight="1" x14ac:dyDescent="0.25">
      <c r="A1289" s="168" t="s">
        <v>2006</v>
      </c>
      <c r="B1289" s="169" t="s">
        <v>2007</v>
      </c>
    </row>
    <row r="1290" spans="1:2" ht="15" customHeight="1" x14ac:dyDescent="0.25">
      <c r="A1290" s="168" t="s">
        <v>2008</v>
      </c>
      <c r="B1290" s="169" t="s">
        <v>2009</v>
      </c>
    </row>
    <row r="1291" spans="1:2" ht="15" customHeight="1" x14ac:dyDescent="0.25">
      <c r="A1291" s="168" t="s">
        <v>2010</v>
      </c>
      <c r="B1291" s="169" t="s">
        <v>2011</v>
      </c>
    </row>
    <row r="1292" spans="1:2" ht="15" customHeight="1" x14ac:dyDescent="0.25">
      <c r="A1292" s="168" t="s">
        <v>2012</v>
      </c>
      <c r="B1292" s="169" t="s">
        <v>2013</v>
      </c>
    </row>
    <row r="1293" spans="1:2" ht="15" customHeight="1" x14ac:dyDescent="0.25">
      <c r="A1293" s="168" t="s">
        <v>2014</v>
      </c>
      <c r="B1293" s="169" t="s">
        <v>2015</v>
      </c>
    </row>
    <row r="1294" spans="1:2" ht="15" customHeight="1" x14ac:dyDescent="0.25">
      <c r="A1294" s="168" t="s">
        <v>2016</v>
      </c>
      <c r="B1294" s="169" t="s">
        <v>2017</v>
      </c>
    </row>
    <row r="1295" spans="1:2" ht="15" customHeight="1" x14ac:dyDescent="0.25">
      <c r="A1295" s="168" t="s">
        <v>2018</v>
      </c>
      <c r="B1295" s="169" t="s">
        <v>2019</v>
      </c>
    </row>
    <row r="1296" spans="1:2" ht="15" customHeight="1" x14ac:dyDescent="0.25">
      <c r="A1296" s="168" t="s">
        <v>2020</v>
      </c>
      <c r="B1296" s="169" t="s">
        <v>2021</v>
      </c>
    </row>
    <row r="1297" spans="1:2" ht="15" customHeight="1" x14ac:dyDescent="0.25">
      <c r="A1297" s="168" t="s">
        <v>2022</v>
      </c>
      <c r="B1297" s="169" t="s">
        <v>2023</v>
      </c>
    </row>
    <row r="1298" spans="1:2" ht="15" customHeight="1" x14ac:dyDescent="0.25">
      <c r="A1298" s="168" t="s">
        <v>2024</v>
      </c>
      <c r="B1298" s="169" t="s">
        <v>2759</v>
      </c>
    </row>
    <row r="1299" spans="1:2" ht="15" customHeight="1" x14ac:dyDescent="0.25">
      <c r="A1299" s="168" t="s">
        <v>2025</v>
      </c>
      <c r="B1299" s="169" t="s">
        <v>2026</v>
      </c>
    </row>
    <row r="1300" spans="1:2" ht="15" customHeight="1" x14ac:dyDescent="0.25">
      <c r="A1300" s="168" t="s">
        <v>2027</v>
      </c>
      <c r="B1300" s="169" t="s">
        <v>2028</v>
      </c>
    </row>
    <row r="1301" spans="1:2" ht="15" customHeight="1" x14ac:dyDescent="0.25">
      <c r="A1301" s="168" t="s">
        <v>2029</v>
      </c>
      <c r="B1301" s="169" t="s">
        <v>2760</v>
      </c>
    </row>
    <row r="1302" spans="1:2" ht="15" customHeight="1" x14ac:dyDescent="0.25">
      <c r="A1302" s="168" t="s">
        <v>2030</v>
      </c>
      <c r="B1302" s="169" t="s">
        <v>2031</v>
      </c>
    </row>
    <row r="1303" spans="1:2" ht="15" customHeight="1" x14ac:dyDescent="0.25">
      <c r="A1303" s="168" t="s">
        <v>2032</v>
      </c>
      <c r="B1303" s="169" t="s">
        <v>2033</v>
      </c>
    </row>
    <row r="1304" spans="1:2" ht="15" customHeight="1" x14ac:dyDescent="0.25">
      <c r="A1304" s="168"/>
      <c r="B1304" s="169"/>
    </row>
    <row r="1305" spans="1:2" ht="15" customHeight="1" x14ac:dyDescent="0.25">
      <c r="A1305" s="168" t="s">
        <v>2034</v>
      </c>
      <c r="B1305" s="169" t="s">
        <v>2035</v>
      </c>
    </row>
    <row r="1306" spans="1:2" ht="15" customHeight="1" x14ac:dyDescent="0.25">
      <c r="A1306" s="168" t="s">
        <v>2036</v>
      </c>
      <c r="B1306" s="169" t="s">
        <v>317</v>
      </c>
    </row>
    <row r="1307" spans="1:2" ht="15" customHeight="1" x14ac:dyDescent="0.25">
      <c r="A1307" s="168" t="s">
        <v>2037</v>
      </c>
      <c r="B1307" s="169" t="s">
        <v>217</v>
      </c>
    </row>
    <row r="1308" spans="1:2" ht="15" customHeight="1" x14ac:dyDescent="0.25">
      <c r="A1308" s="168" t="s">
        <v>2038</v>
      </c>
      <c r="B1308" s="169" t="s">
        <v>219</v>
      </c>
    </row>
    <row r="1309" spans="1:2" ht="15" customHeight="1" x14ac:dyDescent="0.25">
      <c r="A1309" s="168" t="s">
        <v>2039</v>
      </c>
      <c r="B1309" s="169" t="s">
        <v>221</v>
      </c>
    </row>
    <row r="1310" spans="1:2" ht="15" customHeight="1" x14ac:dyDescent="0.25">
      <c r="A1310" s="168" t="s">
        <v>2040</v>
      </c>
      <c r="B1310" s="169" t="s">
        <v>223</v>
      </c>
    </row>
    <row r="1311" spans="1:2" ht="15" customHeight="1" x14ac:dyDescent="0.25">
      <c r="A1311" s="168" t="s">
        <v>2041</v>
      </c>
      <c r="B1311" s="169" t="s">
        <v>2683</v>
      </c>
    </row>
    <row r="1312" spans="1:2" ht="15" customHeight="1" x14ac:dyDescent="0.25">
      <c r="A1312" s="168" t="s">
        <v>2042</v>
      </c>
      <c r="B1312" s="169" t="s">
        <v>215</v>
      </c>
    </row>
    <row r="1313" spans="1:2" ht="15" customHeight="1" x14ac:dyDescent="0.25">
      <c r="A1313" s="168" t="s">
        <v>2043</v>
      </c>
      <c r="B1313" s="169" t="s">
        <v>2761</v>
      </c>
    </row>
    <row r="1314" spans="1:2" ht="15" customHeight="1" x14ac:dyDescent="0.25">
      <c r="A1314" s="168" t="s">
        <v>2044</v>
      </c>
      <c r="B1314" s="169" t="s">
        <v>2045</v>
      </c>
    </row>
    <row r="1315" spans="1:2" ht="15" customHeight="1" x14ac:dyDescent="0.25">
      <c r="A1315" s="168" t="s">
        <v>2046</v>
      </c>
      <c r="B1315" s="169" t="s">
        <v>2047</v>
      </c>
    </row>
    <row r="1316" spans="1:2" ht="15" customHeight="1" x14ac:dyDescent="0.25">
      <c r="A1316" s="168" t="s">
        <v>2048</v>
      </c>
      <c r="B1316" s="169" t="s">
        <v>2049</v>
      </c>
    </row>
    <row r="1317" spans="1:2" ht="15" customHeight="1" x14ac:dyDescent="0.25">
      <c r="A1317" s="168" t="s">
        <v>2050</v>
      </c>
      <c r="B1317" s="169" t="s">
        <v>2051</v>
      </c>
    </row>
    <row r="1318" spans="1:2" ht="15" customHeight="1" x14ac:dyDescent="0.25">
      <c r="A1318" s="168" t="s">
        <v>2052</v>
      </c>
      <c r="B1318" s="169" t="s">
        <v>2053</v>
      </c>
    </row>
    <row r="1319" spans="1:2" ht="15" customHeight="1" x14ac:dyDescent="0.25">
      <c r="A1319" s="168" t="s">
        <v>2054</v>
      </c>
      <c r="B1319" s="169" t="s">
        <v>2055</v>
      </c>
    </row>
    <row r="1320" spans="1:2" ht="15" customHeight="1" x14ac:dyDescent="0.25">
      <c r="A1320" s="168" t="s">
        <v>2056</v>
      </c>
      <c r="B1320" s="169" t="s">
        <v>2057</v>
      </c>
    </row>
    <row r="1321" spans="1:2" ht="15" customHeight="1" x14ac:dyDescent="0.25">
      <c r="A1321" s="168" t="s">
        <v>2058</v>
      </c>
      <c r="B1321" s="169" t="s">
        <v>2059</v>
      </c>
    </row>
    <row r="1322" spans="1:2" ht="15" customHeight="1" x14ac:dyDescent="0.25">
      <c r="A1322" s="168" t="s">
        <v>2060</v>
      </c>
      <c r="B1322" s="169" t="s">
        <v>2061</v>
      </c>
    </row>
    <row r="1323" spans="1:2" ht="15" customHeight="1" x14ac:dyDescent="0.25">
      <c r="A1323" s="168" t="s">
        <v>2062</v>
      </c>
      <c r="B1323" s="169" t="s">
        <v>2063</v>
      </c>
    </row>
    <row r="1324" spans="1:2" ht="15" customHeight="1" x14ac:dyDescent="0.25">
      <c r="A1324" s="168" t="s">
        <v>2064</v>
      </c>
      <c r="B1324" s="169" t="s">
        <v>2065</v>
      </c>
    </row>
    <row r="1325" spans="1:2" ht="15" customHeight="1" x14ac:dyDescent="0.25">
      <c r="A1325" s="168" t="s">
        <v>2066</v>
      </c>
      <c r="B1325" s="169" t="s">
        <v>2067</v>
      </c>
    </row>
    <row r="1326" spans="1:2" ht="15" customHeight="1" x14ac:dyDescent="0.25">
      <c r="A1326" s="168" t="s">
        <v>2068</v>
      </c>
      <c r="B1326" s="169" t="s">
        <v>2069</v>
      </c>
    </row>
    <row r="1327" spans="1:2" ht="15" customHeight="1" x14ac:dyDescent="0.25">
      <c r="A1327" s="168" t="s">
        <v>2070</v>
      </c>
      <c r="B1327" s="169" t="s">
        <v>2071</v>
      </c>
    </row>
    <row r="1328" spans="1:2" ht="15" customHeight="1" x14ac:dyDescent="0.25">
      <c r="A1328" s="168" t="s">
        <v>2072</v>
      </c>
      <c r="B1328" s="169" t="s">
        <v>2073</v>
      </c>
    </row>
    <row r="1329" spans="1:2" ht="15" customHeight="1" x14ac:dyDescent="0.25">
      <c r="A1329" s="168" t="s">
        <v>2074</v>
      </c>
      <c r="B1329" s="169" t="s">
        <v>2762</v>
      </c>
    </row>
    <row r="1330" spans="1:2" ht="15" customHeight="1" x14ac:dyDescent="0.25">
      <c r="A1330" s="168" t="s">
        <v>2075</v>
      </c>
      <c r="B1330" s="169" t="s">
        <v>2076</v>
      </c>
    </row>
    <row r="1331" spans="1:2" ht="15" customHeight="1" x14ac:dyDescent="0.25">
      <c r="A1331" s="168" t="s">
        <v>2077</v>
      </c>
      <c r="B1331" s="169" t="s">
        <v>2078</v>
      </c>
    </row>
    <row r="1332" spans="1:2" ht="15" customHeight="1" x14ac:dyDescent="0.25">
      <c r="A1332" s="168" t="s">
        <v>2079</v>
      </c>
      <c r="B1332" s="169" t="s">
        <v>2763</v>
      </c>
    </row>
    <row r="1333" spans="1:2" ht="15" customHeight="1" x14ac:dyDescent="0.25">
      <c r="A1333" s="168" t="s">
        <v>2080</v>
      </c>
      <c r="B1333" s="169" t="s">
        <v>2081</v>
      </c>
    </row>
    <row r="1334" spans="1:2" ht="15" customHeight="1" x14ac:dyDescent="0.25">
      <c r="A1334" s="168" t="s">
        <v>2082</v>
      </c>
      <c r="B1334" s="169" t="s">
        <v>2083</v>
      </c>
    </row>
    <row r="1335" spans="1:2" ht="15" customHeight="1" x14ac:dyDescent="0.25">
      <c r="A1335" s="168" t="s">
        <v>2084</v>
      </c>
      <c r="B1335" s="169" t="s">
        <v>329</v>
      </c>
    </row>
    <row r="1336" spans="1:2" ht="15" customHeight="1" x14ac:dyDescent="0.25">
      <c r="A1336" s="168" t="s">
        <v>2085</v>
      </c>
      <c r="B1336" s="169" t="s">
        <v>2682</v>
      </c>
    </row>
    <row r="1337" spans="1:2" ht="15" customHeight="1" x14ac:dyDescent="0.25">
      <c r="A1337" s="168" t="s">
        <v>2086</v>
      </c>
      <c r="B1337" s="169" t="s">
        <v>332</v>
      </c>
    </row>
    <row r="1338" spans="1:2" ht="15" customHeight="1" x14ac:dyDescent="0.25">
      <c r="A1338" s="168" t="s">
        <v>2087</v>
      </c>
      <c r="B1338" s="169" t="s">
        <v>334</v>
      </c>
    </row>
    <row r="1339" spans="1:2" ht="15" customHeight="1" x14ac:dyDescent="0.25">
      <c r="A1339" s="168" t="s">
        <v>2088</v>
      </c>
      <c r="B1339" s="169" t="s">
        <v>336</v>
      </c>
    </row>
    <row r="1340" spans="1:2" ht="15" customHeight="1" x14ac:dyDescent="0.25">
      <c r="A1340" s="168" t="s">
        <v>2089</v>
      </c>
      <c r="B1340" s="169" t="s">
        <v>338</v>
      </c>
    </row>
    <row r="1341" spans="1:2" ht="15" customHeight="1" x14ac:dyDescent="0.25">
      <c r="A1341" s="168" t="s">
        <v>2090</v>
      </c>
      <c r="B1341" s="169" t="s">
        <v>353</v>
      </c>
    </row>
    <row r="1342" spans="1:2" ht="15" customHeight="1" x14ac:dyDescent="0.25">
      <c r="A1342" s="168" t="s">
        <v>2091</v>
      </c>
      <c r="B1342" s="169" t="s">
        <v>340</v>
      </c>
    </row>
    <row r="1343" spans="1:2" x14ac:dyDescent="0.25">
      <c r="A1343" s="168" t="s">
        <v>2092</v>
      </c>
      <c r="B1343" s="169" t="s">
        <v>2093</v>
      </c>
    </row>
    <row r="1344" spans="1:2" ht="15" customHeight="1" x14ac:dyDescent="0.25">
      <c r="A1344" s="168" t="s">
        <v>2094</v>
      </c>
      <c r="B1344" s="169" t="s">
        <v>1424</v>
      </c>
    </row>
    <row r="1345" spans="1:2" ht="15" customHeight="1" x14ac:dyDescent="0.25">
      <c r="A1345" s="168" t="s">
        <v>2095</v>
      </c>
      <c r="B1345" s="169" t="s">
        <v>1426</v>
      </c>
    </row>
    <row r="1346" spans="1:2" ht="15" customHeight="1" x14ac:dyDescent="0.25">
      <c r="A1346" s="168" t="s">
        <v>2096</v>
      </c>
      <c r="B1346" s="169" t="s">
        <v>658</v>
      </c>
    </row>
    <row r="1347" spans="1:2" ht="15" customHeight="1" x14ac:dyDescent="0.25">
      <c r="A1347" s="168" t="s">
        <v>2097</v>
      </c>
      <c r="B1347" s="169" t="s">
        <v>2098</v>
      </c>
    </row>
    <row r="1348" spans="1:2" ht="15" customHeight="1" x14ac:dyDescent="0.25">
      <c r="A1348" s="168"/>
      <c r="B1348" s="169"/>
    </row>
    <row r="1349" spans="1:2" ht="15" customHeight="1" x14ac:dyDescent="0.25">
      <c r="A1349" s="168" t="s">
        <v>2099</v>
      </c>
      <c r="B1349" s="169" t="s">
        <v>2100</v>
      </c>
    </row>
    <row r="1350" spans="1:2" ht="15" customHeight="1" x14ac:dyDescent="0.25">
      <c r="A1350" s="168" t="s">
        <v>2101</v>
      </c>
      <c r="B1350" s="169" t="s">
        <v>317</v>
      </c>
    </row>
    <row r="1351" spans="1:2" ht="15" customHeight="1" x14ac:dyDescent="0.25">
      <c r="A1351" s="168" t="s">
        <v>2102</v>
      </c>
      <c r="B1351" s="169" t="s">
        <v>217</v>
      </c>
    </row>
    <row r="1352" spans="1:2" ht="15" customHeight="1" x14ac:dyDescent="0.25">
      <c r="A1352" s="168" t="s">
        <v>2103</v>
      </c>
      <c r="B1352" s="169" t="s">
        <v>219</v>
      </c>
    </row>
    <row r="1353" spans="1:2" ht="15" customHeight="1" x14ac:dyDescent="0.25">
      <c r="A1353" s="168" t="s">
        <v>2104</v>
      </c>
      <c r="B1353" s="169" t="s">
        <v>221</v>
      </c>
    </row>
    <row r="1354" spans="1:2" ht="15" customHeight="1" x14ac:dyDescent="0.25">
      <c r="A1354" s="168" t="s">
        <v>2105</v>
      </c>
      <c r="B1354" s="169" t="s">
        <v>223</v>
      </c>
    </row>
    <row r="1355" spans="1:2" ht="15" customHeight="1" x14ac:dyDescent="0.25">
      <c r="A1355" s="168" t="s">
        <v>2106</v>
      </c>
      <c r="B1355" s="169" t="s">
        <v>2683</v>
      </c>
    </row>
    <row r="1356" spans="1:2" ht="15" customHeight="1" x14ac:dyDescent="0.25">
      <c r="A1356" s="168" t="s">
        <v>2107</v>
      </c>
      <c r="B1356" s="169" t="s">
        <v>215</v>
      </c>
    </row>
    <row r="1357" spans="1:2" ht="15" customHeight="1" x14ac:dyDescent="0.25">
      <c r="A1357" s="168" t="s">
        <v>2108</v>
      </c>
      <c r="B1357" s="169" t="s">
        <v>2764</v>
      </c>
    </row>
    <row r="1358" spans="1:2" ht="15" customHeight="1" x14ac:dyDescent="0.25">
      <c r="A1358" s="168" t="s">
        <v>2109</v>
      </c>
      <c r="B1358" s="169" t="s">
        <v>2110</v>
      </c>
    </row>
    <row r="1359" spans="1:2" ht="15" customHeight="1" x14ac:dyDescent="0.25">
      <c r="A1359" s="168" t="s">
        <v>2111</v>
      </c>
      <c r="B1359" s="169" t="s">
        <v>2112</v>
      </c>
    </row>
    <row r="1360" spans="1:2" ht="15" customHeight="1" x14ac:dyDescent="0.25">
      <c r="A1360" s="168" t="s">
        <v>2113</v>
      </c>
      <c r="B1360" s="169" t="s">
        <v>2114</v>
      </c>
    </row>
    <row r="1361" spans="1:2" ht="15" customHeight="1" x14ac:dyDescent="0.25">
      <c r="A1361" s="168" t="s">
        <v>2115</v>
      </c>
      <c r="B1361" s="169" t="s">
        <v>2116</v>
      </c>
    </row>
    <row r="1362" spans="1:2" ht="15" customHeight="1" x14ac:dyDescent="0.25">
      <c r="A1362" s="168" t="s">
        <v>2117</v>
      </c>
      <c r="B1362" s="169" t="s">
        <v>2118</v>
      </c>
    </row>
    <row r="1363" spans="1:2" ht="15" customHeight="1" x14ac:dyDescent="0.25">
      <c r="A1363" s="168" t="s">
        <v>2119</v>
      </c>
      <c r="B1363" s="169" t="s">
        <v>2120</v>
      </c>
    </row>
    <row r="1364" spans="1:2" ht="15" customHeight="1" x14ac:dyDescent="0.25">
      <c r="A1364" s="168" t="s">
        <v>2121</v>
      </c>
      <c r="B1364" s="169" t="s">
        <v>2122</v>
      </c>
    </row>
    <row r="1365" spans="1:2" ht="15" customHeight="1" x14ac:dyDescent="0.25">
      <c r="A1365" s="168" t="s">
        <v>2123</v>
      </c>
      <c r="B1365" s="169" t="s">
        <v>2124</v>
      </c>
    </row>
    <row r="1366" spans="1:2" ht="15" customHeight="1" x14ac:dyDescent="0.25">
      <c r="A1366" s="168" t="s">
        <v>2125</v>
      </c>
      <c r="B1366" s="169" t="s">
        <v>2126</v>
      </c>
    </row>
    <row r="1367" spans="1:2" ht="15" customHeight="1" x14ac:dyDescent="0.25">
      <c r="A1367" s="168" t="s">
        <v>2127</v>
      </c>
      <c r="B1367" s="169" t="s">
        <v>2128</v>
      </c>
    </row>
    <row r="1368" spans="1:2" ht="15" customHeight="1" x14ac:dyDescent="0.25">
      <c r="A1368" s="168" t="s">
        <v>2129</v>
      </c>
      <c r="B1368" s="169" t="s">
        <v>2130</v>
      </c>
    </row>
    <row r="1369" spans="1:2" ht="15" customHeight="1" x14ac:dyDescent="0.25">
      <c r="A1369" s="168" t="s">
        <v>2131</v>
      </c>
      <c r="B1369" s="169" t="s">
        <v>2132</v>
      </c>
    </row>
    <row r="1370" spans="1:2" ht="15" customHeight="1" x14ac:dyDescent="0.25">
      <c r="A1370" s="168" t="s">
        <v>2133</v>
      </c>
      <c r="B1370" s="169" t="s">
        <v>2134</v>
      </c>
    </row>
    <row r="1371" spans="1:2" ht="15" customHeight="1" x14ac:dyDescent="0.25">
      <c r="A1371" s="168" t="s">
        <v>2135</v>
      </c>
      <c r="B1371" s="169" t="s">
        <v>2765</v>
      </c>
    </row>
    <row r="1372" spans="1:2" ht="15" customHeight="1" x14ac:dyDescent="0.25">
      <c r="A1372" s="168" t="s">
        <v>2136</v>
      </c>
      <c r="B1372" s="169" t="s">
        <v>2137</v>
      </c>
    </row>
    <row r="1373" spans="1:2" ht="15" customHeight="1" x14ac:dyDescent="0.25">
      <c r="A1373" s="168" t="s">
        <v>2138</v>
      </c>
      <c r="B1373" s="169" t="s">
        <v>2139</v>
      </c>
    </row>
    <row r="1374" spans="1:2" ht="15" customHeight="1" x14ac:dyDescent="0.25">
      <c r="A1374" s="168" t="s">
        <v>2140</v>
      </c>
      <c r="B1374" s="169" t="s">
        <v>2766</v>
      </c>
    </row>
    <row r="1375" spans="1:2" ht="15" customHeight="1" x14ac:dyDescent="0.25">
      <c r="A1375" s="168" t="s">
        <v>2141</v>
      </c>
      <c r="B1375" s="169" t="s">
        <v>2142</v>
      </c>
    </row>
    <row r="1376" spans="1:2" ht="15" customHeight="1" x14ac:dyDescent="0.25">
      <c r="A1376" s="168" t="s">
        <v>2143</v>
      </c>
      <c r="B1376" s="169" t="s">
        <v>2144</v>
      </c>
    </row>
    <row r="1377" spans="1:2" ht="15" customHeight="1" x14ac:dyDescent="0.25">
      <c r="A1377" s="168" t="s">
        <v>2145</v>
      </c>
      <c r="B1377" s="169" t="s">
        <v>2146</v>
      </c>
    </row>
    <row r="1378" spans="1:2" ht="15" customHeight="1" x14ac:dyDescent="0.25">
      <c r="A1378" s="168" t="s">
        <v>2147</v>
      </c>
      <c r="B1378" s="169" t="s">
        <v>2148</v>
      </c>
    </row>
    <row r="1379" spans="1:2" ht="15" customHeight="1" x14ac:dyDescent="0.25">
      <c r="A1379" s="168" t="s">
        <v>2149</v>
      </c>
      <c r="B1379" s="169" t="s">
        <v>329</v>
      </c>
    </row>
    <row r="1380" spans="1:2" x14ac:dyDescent="0.25">
      <c r="A1380" s="168" t="s">
        <v>2150</v>
      </c>
      <c r="B1380" s="169" t="s">
        <v>2151</v>
      </c>
    </row>
    <row r="1381" spans="1:2" x14ac:dyDescent="0.25">
      <c r="A1381" s="168" t="s">
        <v>2152</v>
      </c>
      <c r="B1381" s="169" t="s">
        <v>2153</v>
      </c>
    </row>
    <row r="1382" spans="1:2" ht="15" customHeight="1" x14ac:dyDescent="0.25">
      <c r="A1382" s="168" t="s">
        <v>2154</v>
      </c>
      <c r="B1382" s="169" t="s">
        <v>2682</v>
      </c>
    </row>
    <row r="1383" spans="1:2" ht="15" customHeight="1" x14ac:dyDescent="0.25">
      <c r="A1383" s="168" t="s">
        <v>2155</v>
      </c>
      <c r="B1383" s="169" t="s">
        <v>332</v>
      </c>
    </row>
    <row r="1384" spans="1:2" ht="15" customHeight="1" x14ac:dyDescent="0.25">
      <c r="A1384" s="168" t="s">
        <v>2156</v>
      </c>
      <c r="B1384" s="169" t="s">
        <v>334</v>
      </c>
    </row>
    <row r="1385" spans="1:2" x14ac:dyDescent="0.25">
      <c r="A1385" s="168" t="s">
        <v>2157</v>
      </c>
      <c r="B1385" s="169" t="s">
        <v>2158</v>
      </c>
    </row>
    <row r="1386" spans="1:2" ht="15" customHeight="1" x14ac:dyDescent="0.25">
      <c r="A1386" s="168" t="s">
        <v>2159</v>
      </c>
      <c r="B1386" s="169" t="s">
        <v>336</v>
      </c>
    </row>
    <row r="1387" spans="1:2" ht="15" customHeight="1" x14ac:dyDescent="0.25">
      <c r="A1387" s="168" t="s">
        <v>2160</v>
      </c>
      <c r="B1387" s="169" t="s">
        <v>338</v>
      </c>
    </row>
    <row r="1388" spans="1:2" ht="15" customHeight="1" x14ac:dyDescent="0.25">
      <c r="A1388" s="168" t="s">
        <v>2161</v>
      </c>
      <c r="B1388" s="169" t="s">
        <v>353</v>
      </c>
    </row>
    <row r="1389" spans="1:2" ht="15" customHeight="1" x14ac:dyDescent="0.25">
      <c r="A1389" s="168" t="s">
        <v>2162</v>
      </c>
      <c r="B1389" s="169" t="s">
        <v>340</v>
      </c>
    </row>
    <row r="1390" spans="1:2" x14ac:dyDescent="0.25">
      <c r="A1390" s="168" t="s">
        <v>2163</v>
      </c>
      <c r="B1390" s="169" t="s">
        <v>2164</v>
      </c>
    </row>
    <row r="1391" spans="1:2" ht="15" customHeight="1" x14ac:dyDescent="0.25">
      <c r="A1391" s="168" t="s">
        <v>2165</v>
      </c>
      <c r="B1391" s="169" t="s">
        <v>2166</v>
      </c>
    </row>
    <row r="1392" spans="1:2" ht="15" customHeight="1" x14ac:dyDescent="0.25">
      <c r="A1392" s="168" t="s">
        <v>2167</v>
      </c>
      <c r="B1392" s="169" t="s">
        <v>1424</v>
      </c>
    </row>
    <row r="1393" spans="1:2" ht="15" customHeight="1" x14ac:dyDescent="0.25">
      <c r="A1393" s="168" t="s">
        <v>2168</v>
      </c>
      <c r="B1393" s="169" t="s">
        <v>1426</v>
      </c>
    </row>
    <row r="1394" spans="1:2" ht="15" customHeight="1" x14ac:dyDescent="0.25">
      <c r="A1394" s="168" t="s">
        <v>2169</v>
      </c>
      <c r="B1394" s="169" t="s">
        <v>658</v>
      </c>
    </row>
    <row r="1395" spans="1:2" ht="15" customHeight="1" x14ac:dyDescent="0.25">
      <c r="A1395" s="168"/>
      <c r="B1395" s="169"/>
    </row>
    <row r="1396" spans="1:2" ht="15" customHeight="1" x14ac:dyDescent="0.25">
      <c r="A1396" s="168" t="s">
        <v>2170</v>
      </c>
      <c r="B1396" s="169" t="s">
        <v>2171</v>
      </c>
    </row>
    <row r="1397" spans="1:2" x14ac:dyDescent="0.25">
      <c r="A1397" s="168" t="s">
        <v>2172</v>
      </c>
      <c r="B1397" s="169" t="s">
        <v>2173</v>
      </c>
    </row>
    <row r="1398" spans="1:2" ht="15" customHeight="1" x14ac:dyDescent="0.25">
      <c r="A1398" s="168" t="s">
        <v>2174</v>
      </c>
      <c r="B1398" s="169" t="s">
        <v>317</v>
      </c>
    </row>
    <row r="1399" spans="1:2" ht="15" customHeight="1" x14ac:dyDescent="0.25">
      <c r="A1399" s="168" t="s">
        <v>2175</v>
      </c>
      <c r="B1399" s="169" t="s">
        <v>217</v>
      </c>
    </row>
    <row r="1400" spans="1:2" ht="15" customHeight="1" x14ac:dyDescent="0.25">
      <c r="A1400" s="168" t="s">
        <v>2176</v>
      </c>
      <c r="B1400" s="169" t="s">
        <v>219</v>
      </c>
    </row>
    <row r="1401" spans="1:2" ht="15" customHeight="1" x14ac:dyDescent="0.25">
      <c r="A1401" s="168" t="s">
        <v>2177</v>
      </c>
      <c r="B1401" s="169" t="s">
        <v>221</v>
      </c>
    </row>
    <row r="1402" spans="1:2" ht="15" customHeight="1" x14ac:dyDescent="0.25">
      <c r="A1402" s="168" t="s">
        <v>2178</v>
      </c>
      <c r="B1402" s="169" t="s">
        <v>223</v>
      </c>
    </row>
    <row r="1403" spans="1:2" ht="15" customHeight="1" x14ac:dyDescent="0.25">
      <c r="A1403" s="168" t="s">
        <v>2179</v>
      </c>
      <c r="B1403" s="169" t="s">
        <v>2683</v>
      </c>
    </row>
    <row r="1404" spans="1:2" x14ac:dyDescent="0.25">
      <c r="A1404" s="168" t="s">
        <v>2180</v>
      </c>
      <c r="B1404" s="169" t="s">
        <v>239</v>
      </c>
    </row>
    <row r="1405" spans="1:2" ht="15" customHeight="1" x14ac:dyDescent="0.25">
      <c r="A1405" s="168" t="s">
        <v>2181</v>
      </c>
      <c r="B1405" s="169" t="s">
        <v>2182</v>
      </c>
    </row>
    <row r="1406" spans="1:2" ht="15" customHeight="1" x14ac:dyDescent="0.25">
      <c r="A1406" s="168" t="s">
        <v>2183</v>
      </c>
      <c r="B1406" s="169" t="s">
        <v>2184</v>
      </c>
    </row>
    <row r="1407" spans="1:2" ht="15" customHeight="1" x14ac:dyDescent="0.25">
      <c r="A1407" s="168" t="s">
        <v>2185</v>
      </c>
      <c r="B1407" s="169" t="s">
        <v>2186</v>
      </c>
    </row>
    <row r="1408" spans="1:2" ht="15" customHeight="1" x14ac:dyDescent="0.25">
      <c r="A1408" s="168" t="s">
        <v>2187</v>
      </c>
      <c r="B1408" s="169" t="s">
        <v>2188</v>
      </c>
    </row>
    <row r="1409" spans="1:2" ht="15" customHeight="1" x14ac:dyDescent="0.25">
      <c r="A1409" s="168" t="s">
        <v>2189</v>
      </c>
      <c r="B1409" s="169" t="s">
        <v>2190</v>
      </c>
    </row>
    <row r="1410" spans="1:2" ht="15" customHeight="1" x14ac:dyDescent="0.25">
      <c r="A1410" s="168" t="s">
        <v>2191</v>
      </c>
      <c r="B1410" s="169" t="s">
        <v>2192</v>
      </c>
    </row>
    <row r="1411" spans="1:2" ht="15" customHeight="1" x14ac:dyDescent="0.25">
      <c r="A1411" s="168" t="s">
        <v>2193</v>
      </c>
      <c r="B1411" s="169" t="s">
        <v>2194</v>
      </c>
    </row>
    <row r="1412" spans="1:2" ht="15" customHeight="1" x14ac:dyDescent="0.25">
      <c r="A1412" s="168" t="s">
        <v>2195</v>
      </c>
      <c r="B1412" s="169" t="s">
        <v>2196</v>
      </c>
    </row>
    <row r="1413" spans="1:2" ht="15" customHeight="1" x14ac:dyDescent="0.25">
      <c r="A1413" s="168" t="s">
        <v>2197</v>
      </c>
      <c r="B1413" s="169" t="s">
        <v>2198</v>
      </c>
    </row>
    <row r="1414" spans="1:2" ht="15" customHeight="1" x14ac:dyDescent="0.25">
      <c r="A1414" s="168" t="s">
        <v>2199</v>
      </c>
      <c r="B1414" s="169" t="s">
        <v>2200</v>
      </c>
    </row>
    <row r="1415" spans="1:2" ht="15" customHeight="1" x14ac:dyDescent="0.25">
      <c r="A1415" s="168" t="s">
        <v>2201</v>
      </c>
      <c r="B1415" s="169" t="s">
        <v>2202</v>
      </c>
    </row>
    <row r="1416" spans="1:2" ht="15" customHeight="1" x14ac:dyDescent="0.25">
      <c r="A1416" s="168" t="s">
        <v>2203</v>
      </c>
      <c r="B1416" s="169" t="s">
        <v>2204</v>
      </c>
    </row>
    <row r="1417" spans="1:2" ht="15" customHeight="1" x14ac:dyDescent="0.25">
      <c r="A1417" s="168" t="s">
        <v>2205</v>
      </c>
      <c r="B1417" s="169" t="s">
        <v>2206</v>
      </c>
    </row>
    <row r="1418" spans="1:2" ht="15" customHeight="1" x14ac:dyDescent="0.25">
      <c r="A1418" s="168" t="s">
        <v>2207</v>
      </c>
      <c r="B1418" s="169" t="s">
        <v>2208</v>
      </c>
    </row>
    <row r="1419" spans="1:2" ht="15" customHeight="1" x14ac:dyDescent="0.25">
      <c r="A1419" s="168" t="s">
        <v>2209</v>
      </c>
      <c r="B1419" s="169" t="s">
        <v>2210</v>
      </c>
    </row>
    <row r="1420" spans="1:2" ht="15" customHeight="1" x14ac:dyDescent="0.25">
      <c r="A1420" s="168" t="s">
        <v>2211</v>
      </c>
      <c r="B1420" s="169" t="s">
        <v>2212</v>
      </c>
    </row>
    <row r="1421" spans="1:2" ht="15" customHeight="1" x14ac:dyDescent="0.25">
      <c r="A1421" s="168" t="s">
        <v>2213</v>
      </c>
      <c r="B1421" s="169" t="s">
        <v>2214</v>
      </c>
    </row>
    <row r="1422" spans="1:2" x14ac:dyDescent="0.25">
      <c r="A1422" s="168" t="s">
        <v>2215</v>
      </c>
      <c r="B1422" s="169" t="s">
        <v>1314</v>
      </c>
    </row>
    <row r="1423" spans="1:2" x14ac:dyDescent="0.25">
      <c r="A1423" s="168" t="s">
        <v>2216</v>
      </c>
      <c r="B1423" s="169" t="s">
        <v>176</v>
      </c>
    </row>
    <row r="1424" spans="1:2" ht="15" customHeight="1" x14ac:dyDescent="0.25">
      <c r="A1424" s="168" t="s">
        <v>2217</v>
      </c>
      <c r="B1424" s="169" t="s">
        <v>2218</v>
      </c>
    </row>
    <row r="1425" spans="1:2" ht="15" customHeight="1" x14ac:dyDescent="0.25">
      <c r="A1425" s="168" t="s">
        <v>2219</v>
      </c>
      <c r="B1425" s="169" t="s">
        <v>332</v>
      </c>
    </row>
    <row r="1426" spans="1:2" ht="15" customHeight="1" x14ac:dyDescent="0.25">
      <c r="A1426" s="168" t="s">
        <v>2220</v>
      </c>
      <c r="B1426" s="169" t="s">
        <v>334</v>
      </c>
    </row>
    <row r="1427" spans="1:2" ht="15" customHeight="1" x14ac:dyDescent="0.25">
      <c r="A1427" s="168" t="s">
        <v>2221</v>
      </c>
      <c r="B1427" s="169" t="s">
        <v>336</v>
      </c>
    </row>
    <row r="1428" spans="1:2" ht="15" customHeight="1" x14ac:dyDescent="0.25">
      <c r="A1428" s="168" t="s">
        <v>2222</v>
      </c>
      <c r="B1428" s="169" t="s">
        <v>338</v>
      </c>
    </row>
    <row r="1429" spans="1:2" ht="15" customHeight="1" x14ac:dyDescent="0.25">
      <c r="A1429" s="168" t="s">
        <v>2223</v>
      </c>
      <c r="B1429" s="169" t="s">
        <v>2224</v>
      </c>
    </row>
    <row r="1430" spans="1:2" ht="15" customHeight="1" x14ac:dyDescent="0.25">
      <c r="A1430" s="168" t="s">
        <v>2225</v>
      </c>
      <c r="B1430" s="169" t="s">
        <v>2226</v>
      </c>
    </row>
    <row r="1431" spans="1:2" ht="15" customHeight="1" x14ac:dyDescent="0.25">
      <c r="A1431" s="168" t="s">
        <v>2227</v>
      </c>
      <c r="B1431" s="169" t="s">
        <v>2228</v>
      </c>
    </row>
    <row r="1432" spans="1:2" ht="15" customHeight="1" x14ac:dyDescent="0.25">
      <c r="A1432" s="168" t="s">
        <v>2229</v>
      </c>
      <c r="B1432" s="169" t="s">
        <v>658</v>
      </c>
    </row>
    <row r="1433" spans="1:2" ht="15" customHeight="1" x14ac:dyDescent="0.25">
      <c r="A1433" s="168" t="s">
        <v>2230</v>
      </c>
      <c r="B1433" s="169" t="s">
        <v>2231</v>
      </c>
    </row>
    <row r="1434" spans="1:2" ht="15" customHeight="1" x14ac:dyDescent="0.25">
      <c r="A1434" s="168" t="s">
        <v>2232</v>
      </c>
      <c r="B1434" s="169" t="s">
        <v>2233</v>
      </c>
    </row>
    <row r="1435" spans="1:2" ht="15" customHeight="1" x14ac:dyDescent="0.25">
      <c r="A1435" s="168"/>
      <c r="B1435" s="169"/>
    </row>
    <row r="1436" spans="1:2" ht="15" customHeight="1" x14ac:dyDescent="0.25">
      <c r="A1436" s="168" t="s">
        <v>2234</v>
      </c>
      <c r="B1436" s="169" t="s">
        <v>2235</v>
      </c>
    </row>
    <row r="1437" spans="1:2" x14ac:dyDescent="0.25">
      <c r="A1437" s="168" t="s">
        <v>2236</v>
      </c>
      <c r="B1437" s="169" t="s">
        <v>1314</v>
      </c>
    </row>
    <row r="1438" spans="1:2" ht="15" customHeight="1" x14ac:dyDescent="0.25">
      <c r="A1438" s="168" t="s">
        <v>2237</v>
      </c>
      <c r="B1438" s="169" t="s">
        <v>317</v>
      </c>
    </row>
    <row r="1439" spans="1:2" ht="15" customHeight="1" x14ac:dyDescent="0.25">
      <c r="A1439" s="168" t="s">
        <v>2238</v>
      </c>
      <c r="B1439" s="169" t="s">
        <v>217</v>
      </c>
    </row>
    <row r="1440" spans="1:2" ht="15" customHeight="1" x14ac:dyDescent="0.25">
      <c r="A1440" s="168" t="s">
        <v>2239</v>
      </c>
      <c r="B1440" s="169" t="s">
        <v>219</v>
      </c>
    </row>
    <row r="1441" spans="1:2" ht="15" customHeight="1" x14ac:dyDescent="0.25">
      <c r="A1441" s="168" t="s">
        <v>2240</v>
      </c>
      <c r="B1441" s="169" t="s">
        <v>221</v>
      </c>
    </row>
    <row r="1442" spans="1:2" ht="15" customHeight="1" x14ac:dyDescent="0.25">
      <c r="A1442" s="168" t="s">
        <v>2241</v>
      </c>
      <c r="B1442" s="169" t="s">
        <v>223</v>
      </c>
    </row>
    <row r="1443" spans="1:2" ht="15" customHeight="1" x14ac:dyDescent="0.25">
      <c r="A1443" s="168" t="s">
        <v>2242</v>
      </c>
      <c r="B1443" s="169" t="s">
        <v>2683</v>
      </c>
    </row>
    <row r="1444" spans="1:2" ht="15" customHeight="1" x14ac:dyDescent="0.25">
      <c r="A1444" s="168" t="s">
        <v>2243</v>
      </c>
      <c r="B1444" s="169" t="s">
        <v>2244</v>
      </c>
    </row>
    <row r="1445" spans="1:2" ht="15" customHeight="1" x14ac:dyDescent="0.25">
      <c r="A1445" s="168" t="s">
        <v>2245</v>
      </c>
      <c r="B1445" s="169" t="s">
        <v>2246</v>
      </c>
    </row>
    <row r="1446" spans="1:2" ht="15" customHeight="1" x14ac:dyDescent="0.25">
      <c r="A1446" s="168" t="s">
        <v>2247</v>
      </c>
      <c r="B1446" s="169" t="s">
        <v>2248</v>
      </c>
    </row>
    <row r="1447" spans="1:2" ht="15" customHeight="1" x14ac:dyDescent="0.25">
      <c r="A1447" s="168" t="s">
        <v>2249</v>
      </c>
      <c r="B1447" s="169" t="s">
        <v>2250</v>
      </c>
    </row>
    <row r="1448" spans="1:2" ht="15" customHeight="1" x14ac:dyDescent="0.25">
      <c r="A1448" s="168" t="s">
        <v>2251</v>
      </c>
      <c r="B1448" s="169" t="s">
        <v>2252</v>
      </c>
    </row>
    <row r="1449" spans="1:2" ht="15" customHeight="1" x14ac:dyDescent="0.25">
      <c r="A1449" s="168" t="s">
        <v>2253</v>
      </c>
      <c r="B1449" s="169" t="s">
        <v>2254</v>
      </c>
    </row>
    <row r="1450" spans="1:2" ht="15" customHeight="1" x14ac:dyDescent="0.25">
      <c r="A1450" s="168" t="s">
        <v>2255</v>
      </c>
      <c r="B1450" s="169" t="s">
        <v>2256</v>
      </c>
    </row>
    <row r="1451" spans="1:2" ht="15" customHeight="1" x14ac:dyDescent="0.25">
      <c r="A1451" s="168" t="s">
        <v>2257</v>
      </c>
      <c r="B1451" s="169" t="s">
        <v>2258</v>
      </c>
    </row>
    <row r="1452" spans="1:2" ht="15" customHeight="1" x14ac:dyDescent="0.25">
      <c r="A1452" s="168" t="s">
        <v>2259</v>
      </c>
      <c r="B1452" s="169" t="s">
        <v>2260</v>
      </c>
    </row>
    <row r="1453" spans="1:2" ht="15" customHeight="1" x14ac:dyDescent="0.25">
      <c r="A1453" s="168" t="s">
        <v>2261</v>
      </c>
      <c r="B1453" s="169" t="s">
        <v>2262</v>
      </c>
    </row>
    <row r="1454" spans="1:2" x14ac:dyDescent="0.25">
      <c r="A1454" s="168" t="s">
        <v>2263</v>
      </c>
      <c r="B1454" s="169" t="s">
        <v>176</v>
      </c>
    </row>
    <row r="1455" spans="1:2" ht="15" customHeight="1" x14ac:dyDescent="0.25">
      <c r="A1455" s="168" t="s">
        <v>2264</v>
      </c>
      <c r="B1455" s="169" t="s">
        <v>2767</v>
      </c>
    </row>
    <row r="1456" spans="1:2" ht="15" customHeight="1" x14ac:dyDescent="0.25">
      <c r="A1456" s="168" t="s">
        <v>2265</v>
      </c>
      <c r="B1456" s="169" t="s">
        <v>2768</v>
      </c>
    </row>
    <row r="1457" spans="1:2" ht="15" customHeight="1" x14ac:dyDescent="0.25">
      <c r="A1457" s="168" t="s">
        <v>2266</v>
      </c>
      <c r="B1457" s="169" t="s">
        <v>2267</v>
      </c>
    </row>
    <row r="1458" spans="1:2" ht="15" customHeight="1" x14ac:dyDescent="0.25">
      <c r="A1458" s="168" t="s">
        <v>2268</v>
      </c>
      <c r="B1458" s="169" t="s">
        <v>2269</v>
      </c>
    </row>
    <row r="1459" spans="1:2" ht="15" customHeight="1" x14ac:dyDescent="0.25">
      <c r="A1459" s="168" t="s">
        <v>2270</v>
      </c>
      <c r="B1459" s="169" t="s">
        <v>2271</v>
      </c>
    </row>
    <row r="1460" spans="1:2" ht="15" customHeight="1" x14ac:dyDescent="0.25">
      <c r="A1460" s="168" t="s">
        <v>2272</v>
      </c>
      <c r="B1460" s="169" t="s">
        <v>2273</v>
      </c>
    </row>
    <row r="1461" spans="1:2" ht="15" customHeight="1" x14ac:dyDescent="0.25">
      <c r="A1461" s="168" t="s">
        <v>2274</v>
      </c>
      <c r="B1461" s="169" t="s">
        <v>2275</v>
      </c>
    </row>
    <row r="1462" spans="1:2" ht="15" customHeight="1" x14ac:dyDescent="0.25">
      <c r="A1462" s="168" t="s">
        <v>2276</v>
      </c>
      <c r="B1462" s="169" t="s">
        <v>2277</v>
      </c>
    </row>
    <row r="1463" spans="1:2" ht="15" customHeight="1" x14ac:dyDescent="0.25">
      <c r="A1463" s="168" t="s">
        <v>2278</v>
      </c>
      <c r="B1463" s="169" t="s">
        <v>2279</v>
      </c>
    </row>
    <row r="1464" spans="1:2" ht="15" customHeight="1" x14ac:dyDescent="0.25">
      <c r="A1464" s="168" t="s">
        <v>2280</v>
      </c>
      <c r="B1464" s="169" t="s">
        <v>2281</v>
      </c>
    </row>
    <row r="1465" spans="1:2" ht="15" customHeight="1" x14ac:dyDescent="0.25">
      <c r="A1465" s="168" t="s">
        <v>2282</v>
      </c>
      <c r="B1465" s="169" t="s">
        <v>2283</v>
      </c>
    </row>
    <row r="1466" spans="1:2" ht="15" customHeight="1" x14ac:dyDescent="0.25">
      <c r="A1466" s="168" t="s">
        <v>2284</v>
      </c>
      <c r="B1466" s="169" t="s">
        <v>2285</v>
      </c>
    </row>
    <row r="1467" spans="1:2" ht="15" customHeight="1" x14ac:dyDescent="0.25">
      <c r="A1467" s="168" t="s">
        <v>2286</v>
      </c>
      <c r="B1467" s="169" t="s">
        <v>2287</v>
      </c>
    </row>
    <row r="1468" spans="1:2" ht="15" customHeight="1" x14ac:dyDescent="0.25">
      <c r="A1468" s="168" t="s">
        <v>2288</v>
      </c>
      <c r="B1468" s="169" t="s">
        <v>2289</v>
      </c>
    </row>
    <row r="1469" spans="1:2" ht="15" customHeight="1" x14ac:dyDescent="0.25">
      <c r="A1469" s="168" t="s">
        <v>2290</v>
      </c>
      <c r="B1469" s="169" t="s">
        <v>2769</v>
      </c>
    </row>
    <row r="1470" spans="1:2" ht="15" customHeight="1" x14ac:dyDescent="0.25">
      <c r="A1470" s="168" t="s">
        <v>2291</v>
      </c>
      <c r="B1470" s="169" t="s">
        <v>2292</v>
      </c>
    </row>
    <row r="1471" spans="1:2" ht="15" customHeight="1" x14ac:dyDescent="0.25">
      <c r="A1471" s="168" t="s">
        <v>2293</v>
      </c>
      <c r="B1471" s="169" t="s">
        <v>2294</v>
      </c>
    </row>
    <row r="1472" spans="1:2" x14ac:dyDescent="0.25">
      <c r="A1472" s="168" t="s">
        <v>2295</v>
      </c>
      <c r="B1472" s="169" t="s">
        <v>239</v>
      </c>
    </row>
    <row r="1473" spans="1:2" ht="15" customHeight="1" x14ac:dyDescent="0.25">
      <c r="A1473" s="168" t="s">
        <v>2296</v>
      </c>
      <c r="B1473" s="169" t="s">
        <v>2770</v>
      </c>
    </row>
    <row r="1474" spans="1:2" ht="15" customHeight="1" x14ac:dyDescent="0.25">
      <c r="A1474" s="168" t="s">
        <v>2297</v>
      </c>
      <c r="B1474" s="169" t="s">
        <v>2298</v>
      </c>
    </row>
    <row r="1475" spans="1:2" ht="15" customHeight="1" x14ac:dyDescent="0.25">
      <c r="A1475" s="168" t="s">
        <v>2299</v>
      </c>
      <c r="B1475" s="169" t="s">
        <v>2300</v>
      </c>
    </row>
    <row r="1476" spans="1:2" ht="15" customHeight="1" x14ac:dyDescent="0.25">
      <c r="A1476" s="168" t="s">
        <v>2301</v>
      </c>
      <c r="B1476" s="169" t="s">
        <v>2302</v>
      </c>
    </row>
    <row r="1477" spans="1:2" ht="15" customHeight="1" x14ac:dyDescent="0.25">
      <c r="A1477" s="168" t="s">
        <v>2303</v>
      </c>
      <c r="B1477" s="169" t="s">
        <v>2304</v>
      </c>
    </row>
    <row r="1478" spans="1:2" ht="15" customHeight="1" x14ac:dyDescent="0.25">
      <c r="A1478" s="168" t="s">
        <v>2305</v>
      </c>
      <c r="B1478" s="169" t="s">
        <v>2306</v>
      </c>
    </row>
    <row r="1479" spans="1:2" ht="15" customHeight="1" x14ac:dyDescent="0.25">
      <c r="A1479" s="168" t="s">
        <v>2307</v>
      </c>
      <c r="B1479" s="169" t="s">
        <v>2308</v>
      </c>
    </row>
    <row r="1480" spans="1:2" ht="15" customHeight="1" x14ac:dyDescent="0.25">
      <c r="A1480" s="168" t="s">
        <v>2309</v>
      </c>
      <c r="B1480" s="169" t="s">
        <v>2310</v>
      </c>
    </row>
    <row r="1481" spans="1:2" ht="15" customHeight="1" x14ac:dyDescent="0.25">
      <c r="A1481" s="168" t="s">
        <v>2311</v>
      </c>
      <c r="B1481" s="169" t="s">
        <v>2312</v>
      </c>
    </row>
    <row r="1482" spans="1:2" ht="15" customHeight="1" x14ac:dyDescent="0.25">
      <c r="A1482" s="168" t="s">
        <v>2313</v>
      </c>
      <c r="B1482" s="169" t="s">
        <v>2314</v>
      </c>
    </row>
    <row r="1483" spans="1:2" x14ac:dyDescent="0.25">
      <c r="A1483" s="168" t="s">
        <v>2315</v>
      </c>
      <c r="B1483" s="169" t="s">
        <v>2316</v>
      </c>
    </row>
    <row r="1484" spans="1:2" ht="15" customHeight="1" x14ac:dyDescent="0.25">
      <c r="A1484" s="168" t="s">
        <v>2317</v>
      </c>
      <c r="B1484" s="169" t="s">
        <v>332</v>
      </c>
    </row>
    <row r="1485" spans="1:2" ht="15" customHeight="1" x14ac:dyDescent="0.25">
      <c r="A1485" s="168" t="s">
        <v>2318</v>
      </c>
      <c r="B1485" s="169" t="s">
        <v>334</v>
      </c>
    </row>
    <row r="1486" spans="1:2" ht="15" customHeight="1" x14ac:dyDescent="0.25">
      <c r="A1486" s="168" t="s">
        <v>2319</v>
      </c>
      <c r="B1486" s="169" t="s">
        <v>336</v>
      </c>
    </row>
    <row r="1487" spans="1:2" ht="15" customHeight="1" x14ac:dyDescent="0.25">
      <c r="A1487" s="168" t="s">
        <v>2320</v>
      </c>
      <c r="B1487" s="169" t="s">
        <v>338</v>
      </c>
    </row>
    <row r="1488" spans="1:2" ht="15" customHeight="1" x14ac:dyDescent="0.25">
      <c r="A1488" s="168" t="s">
        <v>2321</v>
      </c>
      <c r="B1488" s="169" t="s">
        <v>340</v>
      </c>
    </row>
    <row r="1489" spans="1:2" ht="15" customHeight="1" x14ac:dyDescent="0.25">
      <c r="A1489" s="168" t="s">
        <v>2322</v>
      </c>
      <c r="B1489" s="169" t="s">
        <v>658</v>
      </c>
    </row>
    <row r="1490" spans="1:2" ht="15" customHeight="1" x14ac:dyDescent="0.25">
      <c r="A1490" s="168" t="s">
        <v>2323</v>
      </c>
      <c r="B1490" s="169" t="s">
        <v>2324</v>
      </c>
    </row>
    <row r="1491" spans="1:2" ht="15" customHeight="1" x14ac:dyDescent="0.25">
      <c r="A1491" s="168" t="s">
        <v>2325</v>
      </c>
      <c r="B1491" s="169" t="s">
        <v>2326</v>
      </c>
    </row>
    <row r="1492" spans="1:2" ht="15" customHeight="1" x14ac:dyDescent="0.25">
      <c r="A1492" s="168" t="s">
        <v>2327</v>
      </c>
      <c r="B1492" s="169" t="s">
        <v>2328</v>
      </c>
    </row>
    <row r="1493" spans="1:2" ht="15" customHeight="1" x14ac:dyDescent="0.25">
      <c r="A1493" s="168" t="s">
        <v>2329</v>
      </c>
      <c r="B1493" s="169" t="s">
        <v>2330</v>
      </c>
    </row>
    <row r="1494" spans="1:2" ht="15" customHeight="1" x14ac:dyDescent="0.25">
      <c r="A1494" s="168"/>
      <c r="B1494" s="169"/>
    </row>
    <row r="1495" spans="1:2" ht="15" customHeight="1" x14ac:dyDescent="0.25">
      <c r="A1495" s="168" t="s">
        <v>2331</v>
      </c>
      <c r="B1495" s="169" t="s">
        <v>2332</v>
      </c>
    </row>
    <row r="1496" spans="1:2" x14ac:dyDescent="0.25">
      <c r="A1496" s="168" t="s">
        <v>2333</v>
      </c>
      <c r="B1496" s="169" t="s">
        <v>1583</v>
      </c>
    </row>
    <row r="1497" spans="1:2" ht="15" customHeight="1" x14ac:dyDescent="0.25">
      <c r="A1497" s="168" t="s">
        <v>2334</v>
      </c>
      <c r="B1497" s="169" t="s">
        <v>317</v>
      </c>
    </row>
    <row r="1498" spans="1:2" ht="15" customHeight="1" x14ac:dyDescent="0.25">
      <c r="A1498" s="168" t="s">
        <v>2335</v>
      </c>
      <c r="B1498" s="169" t="s">
        <v>217</v>
      </c>
    </row>
    <row r="1499" spans="1:2" ht="15" customHeight="1" x14ac:dyDescent="0.25">
      <c r="A1499" s="168" t="s">
        <v>2336</v>
      </c>
      <c r="B1499" s="169" t="s">
        <v>2337</v>
      </c>
    </row>
    <row r="1500" spans="1:2" ht="15" customHeight="1" x14ac:dyDescent="0.25">
      <c r="A1500" s="168" t="s">
        <v>2338</v>
      </c>
      <c r="B1500" s="169" t="s">
        <v>221</v>
      </c>
    </row>
    <row r="1501" spans="1:2" ht="15" customHeight="1" x14ac:dyDescent="0.25">
      <c r="A1501" s="168" t="s">
        <v>2339</v>
      </c>
      <c r="B1501" s="169" t="s">
        <v>223</v>
      </c>
    </row>
    <row r="1502" spans="1:2" ht="15" customHeight="1" x14ac:dyDescent="0.25">
      <c r="A1502" s="168" t="s">
        <v>2340</v>
      </c>
      <c r="B1502" s="169" t="s">
        <v>2683</v>
      </c>
    </row>
    <row r="1503" spans="1:2" ht="15" customHeight="1" x14ac:dyDescent="0.25">
      <c r="A1503" s="168" t="s">
        <v>2341</v>
      </c>
      <c r="B1503" s="169" t="s">
        <v>2342</v>
      </c>
    </row>
    <row r="1504" spans="1:2" ht="15" customHeight="1" x14ac:dyDescent="0.25">
      <c r="A1504" s="168" t="s">
        <v>2343</v>
      </c>
      <c r="B1504" s="169" t="s">
        <v>2344</v>
      </c>
    </row>
    <row r="1505" spans="1:2" ht="15" customHeight="1" x14ac:dyDescent="0.25">
      <c r="A1505" s="168" t="s">
        <v>2345</v>
      </c>
      <c r="B1505" s="169" t="s">
        <v>2346</v>
      </c>
    </row>
    <row r="1506" spans="1:2" ht="15" customHeight="1" x14ac:dyDescent="0.25">
      <c r="A1506" s="168" t="s">
        <v>2347</v>
      </c>
      <c r="B1506" s="169" t="s">
        <v>2348</v>
      </c>
    </row>
    <row r="1507" spans="1:2" ht="15" customHeight="1" x14ac:dyDescent="0.25">
      <c r="A1507" s="168" t="s">
        <v>2349</v>
      </c>
      <c r="B1507" s="169" t="s">
        <v>2350</v>
      </c>
    </row>
    <row r="1508" spans="1:2" ht="15" customHeight="1" x14ac:dyDescent="0.25">
      <c r="A1508" s="168" t="s">
        <v>2351</v>
      </c>
      <c r="B1508" s="169" t="s">
        <v>2352</v>
      </c>
    </row>
    <row r="1509" spans="1:2" ht="15" customHeight="1" x14ac:dyDescent="0.25">
      <c r="A1509" s="168" t="s">
        <v>2353</v>
      </c>
      <c r="B1509" s="169" t="s">
        <v>2354</v>
      </c>
    </row>
    <row r="1510" spans="1:2" ht="15" customHeight="1" x14ac:dyDescent="0.25">
      <c r="A1510" s="168" t="s">
        <v>2355</v>
      </c>
      <c r="B1510" s="169" t="s">
        <v>2356</v>
      </c>
    </row>
    <row r="1511" spans="1:2" ht="15" customHeight="1" x14ac:dyDescent="0.25">
      <c r="A1511" s="168" t="s">
        <v>2357</v>
      </c>
      <c r="B1511" s="169" t="s">
        <v>2358</v>
      </c>
    </row>
    <row r="1512" spans="1:2" ht="15" customHeight="1" x14ac:dyDescent="0.25">
      <c r="A1512" s="168" t="s">
        <v>2359</v>
      </c>
      <c r="B1512" s="169" t="s">
        <v>2360</v>
      </c>
    </row>
    <row r="1513" spans="1:2" ht="15" customHeight="1" x14ac:dyDescent="0.25">
      <c r="A1513" s="168" t="s">
        <v>2361</v>
      </c>
      <c r="B1513" s="169" t="s">
        <v>2362</v>
      </c>
    </row>
    <row r="1514" spans="1:2" ht="15" customHeight="1" x14ac:dyDescent="0.25">
      <c r="A1514" s="168" t="s">
        <v>2363</v>
      </c>
      <c r="B1514" s="169" t="s">
        <v>2364</v>
      </c>
    </row>
    <row r="1515" spans="1:2" ht="15" customHeight="1" x14ac:dyDescent="0.25">
      <c r="A1515" s="168" t="s">
        <v>2365</v>
      </c>
      <c r="B1515" s="169" t="s">
        <v>2366</v>
      </c>
    </row>
    <row r="1516" spans="1:2" ht="15" customHeight="1" x14ac:dyDescent="0.25">
      <c r="A1516" s="168" t="s">
        <v>2367</v>
      </c>
      <c r="B1516" s="169" t="s">
        <v>2368</v>
      </c>
    </row>
    <row r="1517" spans="1:2" ht="15" customHeight="1" x14ac:dyDescent="0.25">
      <c r="A1517" s="168" t="s">
        <v>2369</v>
      </c>
      <c r="B1517" s="169" t="s">
        <v>2370</v>
      </c>
    </row>
    <row r="1518" spans="1:2" ht="15" customHeight="1" x14ac:dyDescent="0.25">
      <c r="A1518" s="168" t="s">
        <v>2371</v>
      </c>
      <c r="B1518" s="169" t="s">
        <v>2372</v>
      </c>
    </row>
    <row r="1519" spans="1:2" ht="15" customHeight="1" x14ac:dyDescent="0.25">
      <c r="A1519" s="168" t="s">
        <v>2373</v>
      </c>
      <c r="B1519" s="169" t="s">
        <v>2374</v>
      </c>
    </row>
    <row r="1520" spans="1:2" ht="15" customHeight="1" x14ac:dyDescent="0.25">
      <c r="A1520" s="168" t="s">
        <v>2375</v>
      </c>
      <c r="B1520" s="169" t="s">
        <v>2771</v>
      </c>
    </row>
    <row r="1521" spans="1:2" ht="15" customHeight="1" x14ac:dyDescent="0.25">
      <c r="A1521" s="168" t="s">
        <v>2376</v>
      </c>
      <c r="B1521" s="169" t="s">
        <v>2377</v>
      </c>
    </row>
    <row r="1522" spans="1:2" ht="15" customHeight="1" x14ac:dyDescent="0.25">
      <c r="A1522" s="168" t="s">
        <v>2378</v>
      </c>
      <c r="B1522" s="169" t="s">
        <v>2379</v>
      </c>
    </row>
    <row r="1523" spans="1:2" ht="15" customHeight="1" x14ac:dyDescent="0.25">
      <c r="A1523" s="168" t="s">
        <v>2380</v>
      </c>
      <c r="B1523" s="169" t="s">
        <v>2381</v>
      </c>
    </row>
    <row r="1524" spans="1:2" ht="15" customHeight="1" x14ac:dyDescent="0.25">
      <c r="A1524" s="168" t="s">
        <v>2382</v>
      </c>
      <c r="B1524" s="169" t="s">
        <v>2383</v>
      </c>
    </row>
    <row r="1525" spans="1:2" ht="15" customHeight="1" x14ac:dyDescent="0.25">
      <c r="A1525" s="168" t="s">
        <v>2384</v>
      </c>
      <c r="B1525" s="169" t="s">
        <v>2385</v>
      </c>
    </row>
    <row r="1526" spans="1:2" ht="15" customHeight="1" x14ac:dyDescent="0.25">
      <c r="A1526" s="168" t="s">
        <v>2386</v>
      </c>
      <c r="B1526" s="169" t="s">
        <v>2387</v>
      </c>
    </row>
    <row r="1527" spans="1:2" ht="15" customHeight="1" x14ac:dyDescent="0.25">
      <c r="A1527" s="168" t="s">
        <v>2388</v>
      </c>
      <c r="B1527" s="169" t="s">
        <v>2389</v>
      </c>
    </row>
    <row r="1528" spans="1:2" ht="15" customHeight="1" x14ac:dyDescent="0.25">
      <c r="A1528" s="168" t="s">
        <v>2390</v>
      </c>
      <c r="B1528" s="169" t="s">
        <v>2391</v>
      </c>
    </row>
    <row r="1529" spans="1:2" ht="15" customHeight="1" x14ac:dyDescent="0.25">
      <c r="A1529" s="168" t="s">
        <v>2392</v>
      </c>
      <c r="B1529" s="169" t="s">
        <v>2393</v>
      </c>
    </row>
    <row r="1530" spans="1:2" ht="15" customHeight="1" x14ac:dyDescent="0.25">
      <c r="A1530" s="168" t="s">
        <v>2394</v>
      </c>
      <c r="B1530" s="169" t="s">
        <v>2395</v>
      </c>
    </row>
    <row r="1531" spans="1:2" ht="15" customHeight="1" x14ac:dyDescent="0.25">
      <c r="A1531" s="168" t="s">
        <v>2396</v>
      </c>
      <c r="B1531" s="169" t="s">
        <v>2397</v>
      </c>
    </row>
    <row r="1532" spans="1:2" ht="15" customHeight="1" x14ac:dyDescent="0.25">
      <c r="A1532" s="168" t="s">
        <v>2398</v>
      </c>
      <c r="B1532" s="169" t="s">
        <v>2399</v>
      </c>
    </row>
    <row r="1533" spans="1:2" ht="15" customHeight="1" x14ac:dyDescent="0.25">
      <c r="A1533" s="168" t="s">
        <v>2400</v>
      </c>
      <c r="B1533" s="169" t="s">
        <v>2772</v>
      </c>
    </row>
    <row r="1534" spans="1:2" ht="15" customHeight="1" x14ac:dyDescent="0.25">
      <c r="A1534" s="168" t="s">
        <v>2401</v>
      </c>
      <c r="B1534" s="169" t="s">
        <v>2402</v>
      </c>
    </row>
    <row r="1535" spans="1:2" ht="15" customHeight="1" x14ac:dyDescent="0.25">
      <c r="A1535" s="168" t="s">
        <v>2403</v>
      </c>
      <c r="B1535" s="169" t="s">
        <v>2404</v>
      </c>
    </row>
    <row r="1536" spans="1:2" ht="15" customHeight="1" x14ac:dyDescent="0.25">
      <c r="A1536" s="168" t="s">
        <v>2405</v>
      </c>
      <c r="B1536" s="169" t="s">
        <v>2773</v>
      </c>
    </row>
    <row r="1537" spans="1:2" ht="15" customHeight="1" x14ac:dyDescent="0.25">
      <c r="A1537" s="168" t="s">
        <v>2406</v>
      </c>
      <c r="B1537" s="169" t="s">
        <v>2407</v>
      </c>
    </row>
    <row r="1538" spans="1:2" x14ac:dyDescent="0.25">
      <c r="A1538" s="168" t="s">
        <v>2408</v>
      </c>
      <c r="B1538" s="169" t="s">
        <v>239</v>
      </c>
    </row>
    <row r="1539" spans="1:2" ht="15" customHeight="1" x14ac:dyDescent="0.25">
      <c r="A1539" s="168" t="s">
        <v>2409</v>
      </c>
      <c r="B1539" s="169" t="s">
        <v>332</v>
      </c>
    </row>
    <row r="1540" spans="1:2" ht="15" customHeight="1" x14ac:dyDescent="0.25">
      <c r="A1540" s="168" t="s">
        <v>2410</v>
      </c>
      <c r="B1540" s="169" t="s">
        <v>334</v>
      </c>
    </row>
    <row r="1541" spans="1:2" ht="15" customHeight="1" x14ac:dyDescent="0.25">
      <c r="A1541" s="168" t="s">
        <v>2411</v>
      </c>
      <c r="B1541" s="169" t="s">
        <v>336</v>
      </c>
    </row>
    <row r="1542" spans="1:2" ht="15" customHeight="1" x14ac:dyDescent="0.25">
      <c r="A1542" s="168" t="s">
        <v>2412</v>
      </c>
      <c r="B1542" s="169" t="s">
        <v>338</v>
      </c>
    </row>
    <row r="1543" spans="1:2" ht="15" customHeight="1" x14ac:dyDescent="0.25">
      <c r="A1543" s="168" t="s">
        <v>2413</v>
      </c>
      <c r="B1543" s="169" t="s">
        <v>340</v>
      </c>
    </row>
    <row r="1544" spans="1:2" x14ac:dyDescent="0.25">
      <c r="A1544" s="168" t="s">
        <v>2414</v>
      </c>
      <c r="B1544" s="169" t="s">
        <v>1314</v>
      </c>
    </row>
    <row r="1545" spans="1:2" ht="15" customHeight="1" x14ac:dyDescent="0.25">
      <c r="A1545" s="168" t="s">
        <v>2415</v>
      </c>
      <c r="B1545" s="169" t="s">
        <v>658</v>
      </c>
    </row>
    <row r="1546" spans="1:2" ht="15" customHeight="1" x14ac:dyDescent="0.25">
      <c r="A1546" s="168" t="s">
        <v>2416</v>
      </c>
      <c r="B1546" s="169" t="s">
        <v>2417</v>
      </c>
    </row>
    <row r="1547" spans="1:2" ht="15" customHeight="1" x14ac:dyDescent="0.25">
      <c r="A1547" s="168" t="s">
        <v>2418</v>
      </c>
      <c r="B1547" s="169" t="s">
        <v>2419</v>
      </c>
    </row>
    <row r="1548" spans="1:2" ht="15" customHeight="1" x14ac:dyDescent="0.25">
      <c r="A1548" s="168"/>
      <c r="B1548" s="169"/>
    </row>
    <row r="1549" spans="1:2" ht="15" customHeight="1" x14ac:dyDescent="0.25">
      <c r="A1549" s="168" t="s">
        <v>2420</v>
      </c>
      <c r="B1549" s="169" t="s">
        <v>2774</v>
      </c>
    </row>
    <row r="1550" spans="1:2" x14ac:dyDescent="0.25">
      <c r="A1550" s="168" t="s">
        <v>2421</v>
      </c>
      <c r="B1550" s="169" t="s">
        <v>2316</v>
      </c>
    </row>
    <row r="1551" spans="1:2" ht="15" customHeight="1" x14ac:dyDescent="0.25">
      <c r="A1551" s="168" t="s">
        <v>2422</v>
      </c>
      <c r="B1551" s="169" t="s">
        <v>317</v>
      </c>
    </row>
    <row r="1552" spans="1:2" ht="15" customHeight="1" x14ac:dyDescent="0.25">
      <c r="A1552" s="168" t="s">
        <v>2423</v>
      </c>
      <c r="B1552" s="169" t="s">
        <v>217</v>
      </c>
    </row>
    <row r="1553" spans="1:2" ht="15" customHeight="1" x14ac:dyDescent="0.25">
      <c r="A1553" s="168" t="s">
        <v>2424</v>
      </c>
      <c r="B1553" s="169" t="s">
        <v>219</v>
      </c>
    </row>
    <row r="1554" spans="1:2" ht="15" customHeight="1" x14ac:dyDescent="0.25">
      <c r="A1554" s="168" t="s">
        <v>2425</v>
      </c>
      <c r="B1554" s="169" t="s">
        <v>221</v>
      </c>
    </row>
    <row r="1555" spans="1:2" ht="15" customHeight="1" x14ac:dyDescent="0.25">
      <c r="A1555" s="168" t="s">
        <v>2426</v>
      </c>
      <c r="B1555" s="169" t="s">
        <v>223</v>
      </c>
    </row>
    <row r="1556" spans="1:2" ht="15" customHeight="1" x14ac:dyDescent="0.25">
      <c r="A1556" s="168" t="s">
        <v>2427</v>
      </c>
      <c r="B1556" s="169" t="s">
        <v>2683</v>
      </c>
    </row>
    <row r="1557" spans="1:2" x14ac:dyDescent="0.25">
      <c r="A1557" s="168" t="s">
        <v>2428</v>
      </c>
      <c r="B1557" s="169" t="s">
        <v>1314</v>
      </c>
    </row>
    <row r="1558" spans="1:2" ht="15" customHeight="1" x14ac:dyDescent="0.25">
      <c r="A1558" s="168" t="s">
        <v>2429</v>
      </c>
      <c r="B1558" s="169" t="s">
        <v>2430</v>
      </c>
    </row>
    <row r="1559" spans="1:2" ht="15" customHeight="1" x14ac:dyDescent="0.25">
      <c r="A1559" s="168" t="s">
        <v>2431</v>
      </c>
      <c r="B1559" s="169" t="s">
        <v>2432</v>
      </c>
    </row>
    <row r="1560" spans="1:2" ht="15" customHeight="1" x14ac:dyDescent="0.25">
      <c r="A1560" s="168" t="s">
        <v>2433</v>
      </c>
      <c r="B1560" s="169" t="s">
        <v>2434</v>
      </c>
    </row>
    <row r="1561" spans="1:2" ht="15" customHeight="1" x14ac:dyDescent="0.25">
      <c r="A1561" s="168" t="s">
        <v>2435</v>
      </c>
      <c r="B1561" s="169" t="s">
        <v>2436</v>
      </c>
    </row>
    <row r="1562" spans="1:2" ht="15" customHeight="1" x14ac:dyDescent="0.25">
      <c r="A1562" s="168" t="s">
        <v>2437</v>
      </c>
      <c r="B1562" s="169" t="s">
        <v>2438</v>
      </c>
    </row>
    <row r="1563" spans="1:2" ht="15" customHeight="1" x14ac:dyDescent="0.25">
      <c r="A1563" s="168" t="s">
        <v>2439</v>
      </c>
      <c r="B1563" s="169" t="s">
        <v>2440</v>
      </c>
    </row>
    <row r="1564" spans="1:2" ht="15" customHeight="1" x14ac:dyDescent="0.25">
      <c r="A1564" s="168" t="s">
        <v>2441</v>
      </c>
      <c r="B1564" s="169" t="s">
        <v>2442</v>
      </c>
    </row>
    <row r="1565" spans="1:2" ht="15" customHeight="1" x14ac:dyDescent="0.25">
      <c r="A1565" s="168" t="s">
        <v>2443</v>
      </c>
      <c r="B1565" s="169" t="s">
        <v>2444</v>
      </c>
    </row>
    <row r="1566" spans="1:2" ht="15" customHeight="1" x14ac:dyDescent="0.25">
      <c r="A1566" s="168" t="s">
        <v>2445</v>
      </c>
      <c r="B1566" s="169" t="s">
        <v>2446</v>
      </c>
    </row>
    <row r="1567" spans="1:2" ht="15" customHeight="1" x14ac:dyDescent="0.25">
      <c r="A1567" s="168" t="s">
        <v>2447</v>
      </c>
      <c r="B1567" s="169" t="s">
        <v>2448</v>
      </c>
    </row>
    <row r="1568" spans="1:2" ht="15" customHeight="1" x14ac:dyDescent="0.25">
      <c r="A1568" s="168" t="s">
        <v>2449</v>
      </c>
      <c r="B1568" s="169" t="s">
        <v>2450</v>
      </c>
    </row>
    <row r="1569" spans="1:2" ht="15" customHeight="1" x14ac:dyDescent="0.25">
      <c r="A1569" s="168" t="s">
        <v>2451</v>
      </c>
      <c r="B1569" s="169" t="s">
        <v>2452</v>
      </c>
    </row>
    <row r="1570" spans="1:2" ht="15" customHeight="1" x14ac:dyDescent="0.25">
      <c r="A1570" s="168" t="s">
        <v>2453</v>
      </c>
      <c r="B1570" s="169" t="s">
        <v>2454</v>
      </c>
    </row>
    <row r="1571" spans="1:2" ht="15" customHeight="1" x14ac:dyDescent="0.25">
      <c r="A1571" s="168" t="s">
        <v>2455</v>
      </c>
      <c r="B1571" s="169" t="s">
        <v>2456</v>
      </c>
    </row>
    <row r="1572" spans="1:2" ht="15" customHeight="1" x14ac:dyDescent="0.25">
      <c r="A1572" s="168" t="s">
        <v>2457</v>
      </c>
      <c r="B1572" s="169" t="s">
        <v>2458</v>
      </c>
    </row>
    <row r="1573" spans="1:2" ht="15" customHeight="1" x14ac:dyDescent="0.25">
      <c r="A1573" s="168" t="s">
        <v>2459</v>
      </c>
      <c r="B1573" s="169" t="s">
        <v>2460</v>
      </c>
    </row>
    <row r="1574" spans="1:2" ht="15" customHeight="1" x14ac:dyDescent="0.25">
      <c r="A1574" s="168" t="s">
        <v>2461</v>
      </c>
      <c r="B1574" s="169" t="s">
        <v>2462</v>
      </c>
    </row>
    <row r="1575" spans="1:2" x14ac:dyDescent="0.25">
      <c r="A1575" s="168" t="s">
        <v>2463</v>
      </c>
      <c r="B1575" s="169" t="s">
        <v>2464</v>
      </c>
    </row>
    <row r="1576" spans="1:2" ht="15" customHeight="1" x14ac:dyDescent="0.25">
      <c r="A1576" s="168" t="s">
        <v>2465</v>
      </c>
      <c r="B1576" s="169" t="s">
        <v>2466</v>
      </c>
    </row>
    <row r="1577" spans="1:2" ht="15" customHeight="1" x14ac:dyDescent="0.25">
      <c r="A1577" s="168" t="s">
        <v>2467</v>
      </c>
      <c r="B1577" s="169" t="s">
        <v>2468</v>
      </c>
    </row>
    <row r="1578" spans="1:2" ht="15" customHeight="1" x14ac:dyDescent="0.25">
      <c r="A1578" s="168" t="s">
        <v>2469</v>
      </c>
      <c r="B1578" s="169" t="s">
        <v>332</v>
      </c>
    </row>
    <row r="1579" spans="1:2" ht="15" customHeight="1" x14ac:dyDescent="0.25">
      <c r="A1579" s="168" t="s">
        <v>2470</v>
      </c>
      <c r="B1579" s="169" t="s">
        <v>334</v>
      </c>
    </row>
    <row r="1580" spans="1:2" ht="15" customHeight="1" x14ac:dyDescent="0.25">
      <c r="A1580" s="168" t="s">
        <v>2471</v>
      </c>
      <c r="B1580" s="169" t="s">
        <v>336</v>
      </c>
    </row>
    <row r="1581" spans="1:2" ht="15" customHeight="1" x14ac:dyDescent="0.25">
      <c r="A1581" s="168" t="s">
        <v>2472</v>
      </c>
      <c r="B1581" s="169" t="s">
        <v>338</v>
      </c>
    </row>
    <row r="1582" spans="1:2" ht="15" customHeight="1" x14ac:dyDescent="0.25">
      <c r="A1582" s="168" t="s">
        <v>2473</v>
      </c>
      <c r="B1582" s="169" t="s">
        <v>340</v>
      </c>
    </row>
    <row r="1583" spans="1:2" ht="15" customHeight="1" x14ac:dyDescent="0.25">
      <c r="A1583" s="168" t="s">
        <v>2474</v>
      </c>
      <c r="B1583" s="169" t="s">
        <v>2475</v>
      </c>
    </row>
    <row r="1584" spans="1:2" ht="15" customHeight="1" x14ac:dyDescent="0.25">
      <c r="A1584" s="168" t="s">
        <v>2476</v>
      </c>
      <c r="B1584" s="169" t="s">
        <v>2477</v>
      </c>
    </row>
    <row r="1585" spans="1:2" ht="15" customHeight="1" x14ac:dyDescent="0.25">
      <c r="A1585" s="168" t="s">
        <v>2478</v>
      </c>
      <c r="B1585" s="169" t="s">
        <v>2479</v>
      </c>
    </row>
    <row r="1586" spans="1:2" ht="15" customHeight="1" x14ac:dyDescent="0.25">
      <c r="A1586" s="168" t="s">
        <v>2480</v>
      </c>
      <c r="B1586" s="169" t="s">
        <v>658</v>
      </c>
    </row>
    <row r="1587" spans="1:2" ht="15" customHeight="1" x14ac:dyDescent="0.25">
      <c r="A1587" s="168" t="s">
        <v>2481</v>
      </c>
      <c r="B1587" s="169" t="s">
        <v>2482</v>
      </c>
    </row>
    <row r="1588" spans="1:2" ht="15" customHeight="1" x14ac:dyDescent="0.25">
      <c r="A1588" s="168" t="s">
        <v>2483</v>
      </c>
      <c r="B1588" s="169" t="s">
        <v>2484</v>
      </c>
    </row>
    <row r="1589" spans="1:2" ht="15" customHeight="1" x14ac:dyDescent="0.25">
      <c r="A1589" s="168"/>
      <c r="B1589" s="169"/>
    </row>
    <row r="1590" spans="1:2" ht="15" customHeight="1" x14ac:dyDescent="0.25">
      <c r="A1590" s="168" t="s">
        <v>2485</v>
      </c>
      <c r="B1590" s="169" t="s">
        <v>2486</v>
      </c>
    </row>
    <row r="1591" spans="1:2" ht="15" customHeight="1" x14ac:dyDescent="0.25">
      <c r="A1591" s="168" t="s">
        <v>2487</v>
      </c>
      <c r="B1591" s="169" t="s">
        <v>317</v>
      </c>
    </row>
    <row r="1592" spans="1:2" ht="15" customHeight="1" x14ac:dyDescent="0.25">
      <c r="A1592" s="168" t="s">
        <v>2488</v>
      </c>
      <c r="B1592" s="169" t="s">
        <v>340</v>
      </c>
    </row>
    <row r="1593" spans="1:2" ht="15" customHeight="1" x14ac:dyDescent="0.25">
      <c r="A1593" s="168" t="s">
        <v>2489</v>
      </c>
      <c r="B1593" s="169" t="s">
        <v>217</v>
      </c>
    </row>
    <row r="1594" spans="1:2" ht="15" customHeight="1" x14ac:dyDescent="0.25">
      <c r="A1594" s="168" t="s">
        <v>2490</v>
      </c>
      <c r="B1594" s="169" t="s">
        <v>219</v>
      </c>
    </row>
    <row r="1595" spans="1:2" ht="15" customHeight="1" x14ac:dyDescent="0.25">
      <c r="A1595" s="168" t="s">
        <v>2491</v>
      </c>
      <c r="B1595" s="169" t="s">
        <v>221</v>
      </c>
    </row>
    <row r="1596" spans="1:2" ht="15" customHeight="1" x14ac:dyDescent="0.25">
      <c r="A1596" s="168" t="s">
        <v>2492</v>
      </c>
      <c r="B1596" s="169" t="s">
        <v>223</v>
      </c>
    </row>
    <row r="1597" spans="1:2" ht="15" customHeight="1" x14ac:dyDescent="0.25">
      <c r="A1597" s="168" t="s">
        <v>2493</v>
      </c>
      <c r="B1597" s="169" t="s">
        <v>215</v>
      </c>
    </row>
    <row r="1598" spans="1:2" ht="15" customHeight="1" x14ac:dyDescent="0.25">
      <c r="A1598" s="168" t="s">
        <v>2494</v>
      </c>
      <c r="B1598" s="169" t="s">
        <v>329</v>
      </c>
    </row>
    <row r="1599" spans="1:2" ht="15" customHeight="1" x14ac:dyDescent="0.25">
      <c r="A1599" s="168" t="s">
        <v>2495</v>
      </c>
      <c r="B1599" s="169" t="s">
        <v>2496</v>
      </c>
    </row>
    <row r="1600" spans="1:2" ht="15" customHeight="1" x14ac:dyDescent="0.25">
      <c r="A1600" s="168" t="s">
        <v>2497</v>
      </c>
      <c r="B1600" s="169" t="s">
        <v>2498</v>
      </c>
    </row>
    <row r="1601" spans="1:2" ht="15" customHeight="1" x14ac:dyDescent="0.25">
      <c r="A1601" s="168" t="s">
        <v>2499</v>
      </c>
      <c r="B1601" s="169" t="s">
        <v>2500</v>
      </c>
    </row>
    <row r="1602" spans="1:2" ht="15" customHeight="1" x14ac:dyDescent="0.25">
      <c r="A1602" s="168" t="s">
        <v>2501</v>
      </c>
      <c r="B1602" s="169" t="s">
        <v>2502</v>
      </c>
    </row>
    <row r="1603" spans="1:2" ht="15" customHeight="1" x14ac:dyDescent="0.25">
      <c r="A1603" s="168" t="s">
        <v>2503</v>
      </c>
      <c r="B1603" s="169" t="s">
        <v>2504</v>
      </c>
    </row>
    <row r="1604" spans="1:2" ht="15" customHeight="1" x14ac:dyDescent="0.25">
      <c r="A1604" s="168" t="s">
        <v>2505</v>
      </c>
      <c r="B1604" s="169" t="s">
        <v>2506</v>
      </c>
    </row>
    <row r="1605" spans="1:2" ht="15" customHeight="1" x14ac:dyDescent="0.25">
      <c r="A1605" s="168" t="s">
        <v>2507</v>
      </c>
      <c r="B1605" s="169" t="s">
        <v>2508</v>
      </c>
    </row>
    <row r="1606" spans="1:2" ht="15" customHeight="1" x14ac:dyDescent="0.25">
      <c r="A1606" s="168" t="s">
        <v>2509</v>
      </c>
      <c r="B1606" s="169" t="s">
        <v>2510</v>
      </c>
    </row>
    <row r="1607" spans="1:2" ht="15" customHeight="1" x14ac:dyDescent="0.25">
      <c r="A1607" s="168" t="s">
        <v>2511</v>
      </c>
      <c r="B1607" s="169" t="s">
        <v>2512</v>
      </c>
    </row>
    <row r="1608" spans="1:2" ht="15" customHeight="1" x14ac:dyDescent="0.25">
      <c r="A1608" s="168" t="s">
        <v>2513</v>
      </c>
      <c r="B1608" s="169" t="s">
        <v>2514</v>
      </c>
    </row>
    <row r="1609" spans="1:2" ht="15" customHeight="1" x14ac:dyDescent="0.25">
      <c r="A1609" s="168" t="s">
        <v>2515</v>
      </c>
      <c r="B1609" s="169" t="s">
        <v>2516</v>
      </c>
    </row>
    <row r="1610" spans="1:2" ht="15" customHeight="1" x14ac:dyDescent="0.25">
      <c r="A1610" s="168" t="s">
        <v>2517</v>
      </c>
      <c r="B1610" s="169" t="s">
        <v>2518</v>
      </c>
    </row>
    <row r="1611" spans="1:2" ht="15" customHeight="1" x14ac:dyDescent="0.25">
      <c r="A1611" s="168" t="s">
        <v>2519</v>
      </c>
      <c r="B1611" s="169" t="s">
        <v>2520</v>
      </c>
    </row>
    <row r="1612" spans="1:2" ht="15" customHeight="1" x14ac:dyDescent="0.25">
      <c r="A1612" s="168" t="s">
        <v>2521</v>
      </c>
      <c r="B1612" s="169" t="s">
        <v>2522</v>
      </c>
    </row>
    <row r="1613" spans="1:2" ht="15" customHeight="1" x14ac:dyDescent="0.25">
      <c r="A1613" s="168" t="s">
        <v>2523</v>
      </c>
      <c r="B1613" s="169" t="s">
        <v>2524</v>
      </c>
    </row>
    <row r="1614" spans="1:2" ht="15" customHeight="1" x14ac:dyDescent="0.25">
      <c r="A1614" s="168" t="s">
        <v>2525</v>
      </c>
      <c r="B1614" s="169" t="s">
        <v>2526</v>
      </c>
    </row>
    <row r="1615" spans="1:2" ht="15" customHeight="1" x14ac:dyDescent="0.25">
      <c r="A1615" s="168" t="s">
        <v>2527</v>
      </c>
      <c r="B1615" s="169" t="s">
        <v>2528</v>
      </c>
    </row>
    <row r="1616" spans="1:2" ht="15" customHeight="1" x14ac:dyDescent="0.25">
      <c r="A1616" s="168" t="s">
        <v>2529</v>
      </c>
      <c r="B1616" s="169" t="s">
        <v>353</v>
      </c>
    </row>
    <row r="1617" spans="1:2" ht="15" customHeight="1" x14ac:dyDescent="0.25">
      <c r="A1617" s="168" t="s">
        <v>2530</v>
      </c>
      <c r="B1617" s="169" t="s">
        <v>1424</v>
      </c>
    </row>
    <row r="1618" spans="1:2" ht="15" customHeight="1" x14ac:dyDescent="0.25">
      <c r="A1618" s="168" t="s">
        <v>2531</v>
      </c>
      <c r="B1618" s="169" t="s">
        <v>2682</v>
      </c>
    </row>
    <row r="1619" spans="1:2" ht="15" customHeight="1" x14ac:dyDescent="0.25">
      <c r="A1619" s="168" t="s">
        <v>2532</v>
      </c>
      <c r="B1619" s="169" t="s">
        <v>2683</v>
      </c>
    </row>
    <row r="1620" spans="1:2" ht="15" customHeight="1" x14ac:dyDescent="0.25">
      <c r="A1620" s="168" t="s">
        <v>2533</v>
      </c>
      <c r="B1620" s="169" t="s">
        <v>1426</v>
      </c>
    </row>
    <row r="1621" spans="1:2" ht="15" customHeight="1" x14ac:dyDescent="0.25">
      <c r="A1621" s="168" t="s">
        <v>2534</v>
      </c>
      <c r="B1621" s="169" t="s">
        <v>1374</v>
      </c>
    </row>
    <row r="1622" spans="1:2" ht="15" customHeight="1" x14ac:dyDescent="0.25">
      <c r="A1622" s="168" t="s">
        <v>2535</v>
      </c>
      <c r="B1622" s="169" t="s">
        <v>332</v>
      </c>
    </row>
    <row r="1623" spans="1:2" ht="15" customHeight="1" x14ac:dyDescent="0.25">
      <c r="A1623" s="168" t="s">
        <v>2536</v>
      </c>
      <c r="B1623" s="169" t="s">
        <v>334</v>
      </c>
    </row>
    <row r="1624" spans="1:2" ht="15" customHeight="1" x14ac:dyDescent="0.25">
      <c r="A1624" s="168" t="s">
        <v>2537</v>
      </c>
      <c r="B1624" s="169" t="s">
        <v>338</v>
      </c>
    </row>
    <row r="1625" spans="1:2" x14ac:dyDescent="0.25">
      <c r="A1625" s="168" t="s">
        <v>2538</v>
      </c>
      <c r="B1625" s="169" t="s">
        <v>175</v>
      </c>
    </row>
    <row r="1626" spans="1:2" ht="15" customHeight="1" x14ac:dyDescent="0.25">
      <c r="A1626" s="168" t="s">
        <v>2539</v>
      </c>
      <c r="B1626" s="169" t="s">
        <v>2540</v>
      </c>
    </row>
    <row r="1627" spans="1:2" ht="15" customHeight="1" x14ac:dyDescent="0.25">
      <c r="A1627" s="168" t="s">
        <v>2541</v>
      </c>
      <c r="B1627" s="169" t="s">
        <v>2542</v>
      </c>
    </row>
    <row r="1628" spans="1:2" ht="15" customHeight="1" x14ac:dyDescent="0.25">
      <c r="A1628" s="168" t="s">
        <v>2543</v>
      </c>
      <c r="B1628" s="169" t="s">
        <v>2544</v>
      </c>
    </row>
    <row r="1629" spans="1:2" ht="15" customHeight="1" x14ac:dyDescent="0.25">
      <c r="A1629" s="168" t="s">
        <v>2545</v>
      </c>
      <c r="B1629" s="169" t="s">
        <v>2546</v>
      </c>
    </row>
    <row r="1630" spans="1:2" ht="15" customHeight="1" x14ac:dyDescent="0.25">
      <c r="A1630" s="168" t="s">
        <v>2547</v>
      </c>
      <c r="B1630" s="169" t="s">
        <v>658</v>
      </c>
    </row>
    <row r="1631" spans="1:2" ht="15" customHeight="1" x14ac:dyDescent="0.25">
      <c r="A1631" s="168" t="s">
        <v>2548</v>
      </c>
      <c r="B1631" s="169" t="s">
        <v>2549</v>
      </c>
    </row>
    <row r="1632" spans="1:2" ht="15" customHeight="1" x14ac:dyDescent="0.25">
      <c r="A1632" s="168" t="s">
        <v>2550</v>
      </c>
      <c r="B1632" s="169" t="s">
        <v>2551</v>
      </c>
    </row>
    <row r="1633" spans="1:2" ht="15" customHeight="1" x14ac:dyDescent="0.25">
      <c r="A1633" s="168"/>
      <c r="B1633" s="169"/>
    </row>
    <row r="1634" spans="1:2" ht="15" customHeight="1" x14ac:dyDescent="0.25">
      <c r="A1634" s="168" t="s">
        <v>2552</v>
      </c>
      <c r="B1634" s="169" t="s">
        <v>2553</v>
      </c>
    </row>
    <row r="1635" spans="1:2" x14ac:dyDescent="0.25">
      <c r="A1635" s="168" t="s">
        <v>2554</v>
      </c>
      <c r="B1635" s="169" t="s">
        <v>2555</v>
      </c>
    </row>
    <row r="1636" spans="1:2" x14ac:dyDescent="0.25">
      <c r="A1636" s="168" t="s">
        <v>2556</v>
      </c>
      <c r="B1636" s="169" t="s">
        <v>1583</v>
      </c>
    </row>
    <row r="1637" spans="1:2" ht="15" customHeight="1" x14ac:dyDescent="0.25">
      <c r="A1637" s="168" t="s">
        <v>2557</v>
      </c>
      <c r="B1637" s="169" t="s">
        <v>217</v>
      </c>
    </row>
    <row r="1638" spans="1:2" ht="15" customHeight="1" x14ac:dyDescent="0.25">
      <c r="A1638" s="168" t="s">
        <v>2558</v>
      </c>
      <c r="B1638" s="169" t="s">
        <v>219</v>
      </c>
    </row>
    <row r="1639" spans="1:2" ht="15" customHeight="1" x14ac:dyDescent="0.25">
      <c r="A1639" s="168" t="s">
        <v>2559</v>
      </c>
      <c r="B1639" s="169" t="s">
        <v>221</v>
      </c>
    </row>
    <row r="1640" spans="1:2" ht="15" customHeight="1" x14ac:dyDescent="0.25">
      <c r="A1640" s="168" t="s">
        <v>2560</v>
      </c>
      <c r="B1640" s="169" t="s">
        <v>223</v>
      </c>
    </row>
    <row r="1641" spans="1:2" x14ac:dyDescent="0.25">
      <c r="A1641" s="168" t="s">
        <v>2561</v>
      </c>
      <c r="B1641" s="169" t="s">
        <v>2562</v>
      </c>
    </row>
    <row r="1642" spans="1:2" x14ac:dyDescent="0.25">
      <c r="A1642" s="168" t="s">
        <v>2563</v>
      </c>
      <c r="B1642" s="169" t="s">
        <v>2564</v>
      </c>
    </row>
    <row r="1643" spans="1:2" ht="15" customHeight="1" x14ac:dyDescent="0.25">
      <c r="A1643" s="168" t="s">
        <v>2565</v>
      </c>
      <c r="B1643" s="169" t="s">
        <v>2775</v>
      </c>
    </row>
    <row r="1644" spans="1:2" ht="15" customHeight="1" x14ac:dyDescent="0.25">
      <c r="A1644" s="168" t="s">
        <v>2566</v>
      </c>
      <c r="B1644" s="169" t="s">
        <v>2776</v>
      </c>
    </row>
    <row r="1645" spans="1:2" ht="15" customHeight="1" x14ac:dyDescent="0.25">
      <c r="A1645" s="168" t="s">
        <v>2567</v>
      </c>
      <c r="B1645" s="169" t="s">
        <v>2568</v>
      </c>
    </row>
    <row r="1646" spans="1:2" ht="15" customHeight="1" x14ac:dyDescent="0.25">
      <c r="A1646" s="168" t="s">
        <v>2569</v>
      </c>
      <c r="B1646" s="169" t="s">
        <v>2570</v>
      </c>
    </row>
    <row r="1647" spans="1:2" ht="15" customHeight="1" x14ac:dyDescent="0.25">
      <c r="A1647" s="168" t="s">
        <v>2571</v>
      </c>
      <c r="B1647" s="169" t="s">
        <v>2572</v>
      </c>
    </row>
    <row r="1648" spans="1:2" ht="15" customHeight="1" x14ac:dyDescent="0.25">
      <c r="A1648" s="168" t="s">
        <v>2573</v>
      </c>
      <c r="B1648" s="169" t="s">
        <v>2574</v>
      </c>
    </row>
    <row r="1649" spans="1:2" ht="15" customHeight="1" x14ac:dyDescent="0.25">
      <c r="A1649" s="168" t="s">
        <v>2575</v>
      </c>
      <c r="B1649" s="169" t="s">
        <v>2576</v>
      </c>
    </row>
    <row r="1650" spans="1:2" ht="15" customHeight="1" x14ac:dyDescent="0.25">
      <c r="A1650" s="168" t="s">
        <v>2577</v>
      </c>
      <c r="B1650" s="169" t="s">
        <v>2578</v>
      </c>
    </row>
    <row r="1651" spans="1:2" ht="15" customHeight="1" x14ac:dyDescent="0.25">
      <c r="A1651" s="168" t="s">
        <v>2579</v>
      </c>
      <c r="B1651" s="169" t="s">
        <v>2580</v>
      </c>
    </row>
    <row r="1652" spans="1:2" ht="15" customHeight="1" x14ac:dyDescent="0.25">
      <c r="A1652" s="168" t="s">
        <v>2581</v>
      </c>
      <c r="B1652" s="169" t="s">
        <v>2582</v>
      </c>
    </row>
    <row r="1653" spans="1:2" ht="15" customHeight="1" x14ac:dyDescent="0.25">
      <c r="A1653" s="168" t="s">
        <v>2583</v>
      </c>
      <c r="B1653" s="169" t="s">
        <v>2584</v>
      </c>
    </row>
    <row r="1654" spans="1:2" ht="15" customHeight="1" x14ac:dyDescent="0.25">
      <c r="A1654" s="168" t="s">
        <v>2585</v>
      </c>
      <c r="B1654" s="169" t="s">
        <v>2586</v>
      </c>
    </row>
    <row r="1655" spans="1:2" ht="15" customHeight="1" x14ac:dyDescent="0.25">
      <c r="A1655" s="168" t="s">
        <v>2587</v>
      </c>
      <c r="B1655" s="169" t="s">
        <v>2588</v>
      </c>
    </row>
    <row r="1656" spans="1:2" ht="15" customHeight="1" x14ac:dyDescent="0.25">
      <c r="A1656" s="168" t="s">
        <v>2589</v>
      </c>
      <c r="B1656" s="169" t="s">
        <v>2590</v>
      </c>
    </row>
    <row r="1657" spans="1:2" ht="15" customHeight="1" x14ac:dyDescent="0.25">
      <c r="A1657" s="168" t="s">
        <v>2591</v>
      </c>
      <c r="B1657" s="169" t="s">
        <v>2777</v>
      </c>
    </row>
    <row r="1658" spans="1:2" ht="15" customHeight="1" x14ac:dyDescent="0.25">
      <c r="A1658" s="168" t="s">
        <v>2592</v>
      </c>
      <c r="B1658" s="169" t="s">
        <v>2593</v>
      </c>
    </row>
    <row r="1659" spans="1:2" ht="15" customHeight="1" x14ac:dyDescent="0.25">
      <c r="A1659" s="168" t="s">
        <v>2594</v>
      </c>
      <c r="B1659" s="169" t="s">
        <v>2595</v>
      </c>
    </row>
    <row r="1660" spans="1:2" ht="15" customHeight="1" x14ac:dyDescent="0.25">
      <c r="A1660" s="168" t="s">
        <v>2596</v>
      </c>
      <c r="B1660" s="169" t="s">
        <v>2778</v>
      </c>
    </row>
    <row r="1661" spans="1:2" ht="15" customHeight="1" x14ac:dyDescent="0.25">
      <c r="A1661" s="168" t="s">
        <v>2597</v>
      </c>
      <c r="B1661" s="169" t="s">
        <v>2598</v>
      </c>
    </row>
    <row r="1662" spans="1:2" ht="15" customHeight="1" x14ac:dyDescent="0.25">
      <c r="A1662" s="168" t="s">
        <v>2599</v>
      </c>
      <c r="B1662" s="169" t="s">
        <v>2600</v>
      </c>
    </row>
    <row r="1663" spans="1:2" ht="15" customHeight="1" x14ac:dyDescent="0.25">
      <c r="A1663" s="168" t="s">
        <v>2601</v>
      </c>
      <c r="B1663" s="169" t="s">
        <v>2602</v>
      </c>
    </row>
    <row r="1664" spans="1:2" ht="15" customHeight="1" x14ac:dyDescent="0.25">
      <c r="A1664" s="168" t="s">
        <v>2603</v>
      </c>
      <c r="B1664" s="169" t="s">
        <v>2604</v>
      </c>
    </row>
    <row r="1665" spans="1:2" ht="15" customHeight="1" x14ac:dyDescent="0.25">
      <c r="A1665" s="168" t="s">
        <v>2605</v>
      </c>
      <c r="B1665" s="169" t="s">
        <v>2606</v>
      </c>
    </row>
    <row r="1666" spans="1:2" ht="15" customHeight="1" x14ac:dyDescent="0.25">
      <c r="A1666" s="168" t="s">
        <v>2607</v>
      </c>
      <c r="B1666" s="169" t="s">
        <v>2608</v>
      </c>
    </row>
    <row r="1667" spans="1:2" ht="15" customHeight="1" x14ac:dyDescent="0.25">
      <c r="A1667" s="168" t="s">
        <v>2609</v>
      </c>
      <c r="B1667" s="169" t="s">
        <v>2610</v>
      </c>
    </row>
    <row r="1668" spans="1:2" ht="15" customHeight="1" x14ac:dyDescent="0.25">
      <c r="A1668" s="168" t="s">
        <v>2611</v>
      </c>
      <c r="B1668" s="169" t="s">
        <v>2612</v>
      </c>
    </row>
    <row r="1669" spans="1:2" ht="15" customHeight="1" x14ac:dyDescent="0.25">
      <c r="A1669" s="168" t="s">
        <v>2613</v>
      </c>
      <c r="B1669" s="169" t="s">
        <v>2614</v>
      </c>
    </row>
    <row r="1670" spans="1:2" ht="15" customHeight="1" x14ac:dyDescent="0.25">
      <c r="A1670" s="168" t="s">
        <v>2615</v>
      </c>
      <c r="B1670" s="169" t="s">
        <v>2616</v>
      </c>
    </row>
    <row r="1671" spans="1:2" ht="15" customHeight="1" x14ac:dyDescent="0.25">
      <c r="A1671" s="168" t="s">
        <v>2617</v>
      </c>
      <c r="B1671" s="169" t="s">
        <v>2618</v>
      </c>
    </row>
    <row r="1672" spans="1:2" ht="15" customHeight="1" x14ac:dyDescent="0.25">
      <c r="A1672" s="168" t="s">
        <v>2619</v>
      </c>
      <c r="B1672" s="169" t="s">
        <v>2620</v>
      </c>
    </row>
    <row r="1673" spans="1:2" ht="15" customHeight="1" x14ac:dyDescent="0.25">
      <c r="A1673" s="168" t="s">
        <v>2621</v>
      </c>
      <c r="B1673" s="169" t="s">
        <v>2779</v>
      </c>
    </row>
    <row r="1674" spans="1:2" ht="15" customHeight="1" x14ac:dyDescent="0.25">
      <c r="A1674" s="168" t="s">
        <v>2622</v>
      </c>
      <c r="B1674" s="169" t="s">
        <v>2623</v>
      </c>
    </row>
    <row r="1675" spans="1:2" ht="15" customHeight="1" x14ac:dyDescent="0.25">
      <c r="A1675" s="168" t="s">
        <v>2624</v>
      </c>
      <c r="B1675" s="169" t="s">
        <v>2625</v>
      </c>
    </row>
    <row r="1676" spans="1:2" ht="15" customHeight="1" x14ac:dyDescent="0.25">
      <c r="A1676" s="168" t="s">
        <v>2626</v>
      </c>
      <c r="B1676" s="169" t="s">
        <v>2780</v>
      </c>
    </row>
    <row r="1677" spans="1:2" ht="15" customHeight="1" x14ac:dyDescent="0.25">
      <c r="A1677" s="168" t="s">
        <v>2627</v>
      </c>
      <c r="B1677" s="169" t="s">
        <v>2628</v>
      </c>
    </row>
    <row r="1678" spans="1:2" ht="15" customHeight="1" x14ac:dyDescent="0.25">
      <c r="A1678" s="168" t="s">
        <v>2629</v>
      </c>
      <c r="B1678" s="169" t="s">
        <v>2630</v>
      </c>
    </row>
    <row r="1679" spans="1:2" ht="15" customHeight="1" x14ac:dyDescent="0.25">
      <c r="A1679" s="168" t="s">
        <v>2631</v>
      </c>
      <c r="B1679" s="169" t="s">
        <v>2632</v>
      </c>
    </row>
    <row r="1680" spans="1:2" ht="15" customHeight="1" x14ac:dyDescent="0.25">
      <c r="A1680" s="168" t="s">
        <v>2633</v>
      </c>
      <c r="B1680" s="169" t="s">
        <v>2634</v>
      </c>
    </row>
    <row r="1681" spans="1:2" ht="15" customHeight="1" x14ac:dyDescent="0.25">
      <c r="A1681" s="168" t="s">
        <v>2635</v>
      </c>
      <c r="B1681" s="169" t="s">
        <v>2636</v>
      </c>
    </row>
    <row r="1682" spans="1:2" ht="15" customHeight="1" x14ac:dyDescent="0.25">
      <c r="A1682" s="168" t="s">
        <v>2637</v>
      </c>
      <c r="B1682" s="169" t="s">
        <v>2638</v>
      </c>
    </row>
    <row r="1683" spans="1:2" ht="15" customHeight="1" x14ac:dyDescent="0.25">
      <c r="A1683" s="168" t="s">
        <v>2639</v>
      </c>
      <c r="B1683" s="169" t="s">
        <v>2640</v>
      </c>
    </row>
    <row r="1684" spans="1:2" ht="15" customHeight="1" x14ac:dyDescent="0.25">
      <c r="A1684" s="168" t="s">
        <v>2641</v>
      </c>
      <c r="B1684" s="169" t="s">
        <v>2642</v>
      </c>
    </row>
    <row r="1685" spans="1:2" ht="15" customHeight="1" x14ac:dyDescent="0.25">
      <c r="A1685" s="168" t="s">
        <v>2643</v>
      </c>
      <c r="B1685" s="169" t="s">
        <v>2644</v>
      </c>
    </row>
    <row r="1686" spans="1:2" ht="15" customHeight="1" x14ac:dyDescent="0.25">
      <c r="A1686" s="168" t="s">
        <v>2645</v>
      </c>
      <c r="B1686" s="169" t="s">
        <v>2646</v>
      </c>
    </row>
    <row r="1687" spans="1:2" ht="15" customHeight="1" x14ac:dyDescent="0.25">
      <c r="A1687" s="168" t="s">
        <v>2647</v>
      </c>
      <c r="B1687" s="169" t="s">
        <v>2648</v>
      </c>
    </row>
    <row r="1688" spans="1:2" x14ac:dyDescent="0.25">
      <c r="A1688" s="168" t="s">
        <v>2649</v>
      </c>
      <c r="B1688" s="169" t="s">
        <v>2650</v>
      </c>
    </row>
    <row r="1689" spans="1:2" x14ac:dyDescent="0.25">
      <c r="A1689" s="168" t="s">
        <v>2651</v>
      </c>
      <c r="B1689" s="169" t="s">
        <v>2652</v>
      </c>
    </row>
    <row r="1690" spans="1:2" x14ac:dyDescent="0.25">
      <c r="A1690" s="168" t="s">
        <v>2653</v>
      </c>
      <c r="B1690" s="169" t="s">
        <v>2316</v>
      </c>
    </row>
    <row r="1691" spans="1:2" ht="15" customHeight="1" x14ac:dyDescent="0.25">
      <c r="A1691" s="168" t="s">
        <v>2654</v>
      </c>
      <c r="B1691" s="169" t="s">
        <v>2683</v>
      </c>
    </row>
    <row r="1692" spans="1:2" ht="15" customHeight="1" x14ac:dyDescent="0.25">
      <c r="A1692" s="168" t="s">
        <v>2655</v>
      </c>
      <c r="B1692" s="169" t="s">
        <v>2781</v>
      </c>
    </row>
    <row r="1693" spans="1:2" ht="15" customHeight="1" x14ac:dyDescent="0.25">
      <c r="A1693" s="168" t="s">
        <v>2656</v>
      </c>
      <c r="B1693" s="169" t="s">
        <v>332</v>
      </c>
    </row>
    <row r="1694" spans="1:2" ht="15" customHeight="1" x14ac:dyDescent="0.25">
      <c r="A1694" s="168" t="s">
        <v>2657</v>
      </c>
      <c r="B1694" s="169" t="s">
        <v>334</v>
      </c>
    </row>
    <row r="1695" spans="1:2" ht="15" customHeight="1" x14ac:dyDescent="0.25">
      <c r="A1695" s="168" t="s">
        <v>2658</v>
      </c>
      <c r="B1695" s="169" t="s">
        <v>2659</v>
      </c>
    </row>
    <row r="1696" spans="1:2" ht="15" customHeight="1" x14ac:dyDescent="0.25">
      <c r="A1696" s="168" t="s">
        <v>2660</v>
      </c>
      <c r="B1696" s="169" t="s">
        <v>2782</v>
      </c>
    </row>
    <row r="1697" spans="1:2" ht="15" customHeight="1" x14ac:dyDescent="0.25">
      <c r="A1697" s="168" t="s">
        <v>2661</v>
      </c>
      <c r="B1697" s="169" t="s">
        <v>2783</v>
      </c>
    </row>
    <row r="1698" spans="1:2" ht="15" customHeight="1" x14ac:dyDescent="0.25">
      <c r="A1698" s="168" t="s">
        <v>2662</v>
      </c>
      <c r="B1698" s="169" t="s">
        <v>2784</v>
      </c>
    </row>
    <row r="1699" spans="1:2" ht="15" customHeight="1" x14ac:dyDescent="0.25">
      <c r="A1699" s="168" t="s">
        <v>2663</v>
      </c>
      <c r="B1699" s="169" t="s">
        <v>658</v>
      </c>
    </row>
    <row r="1700" spans="1:2" ht="15" customHeight="1" x14ac:dyDescent="0.25">
      <c r="A1700" s="168" t="s">
        <v>2664</v>
      </c>
      <c r="B1700" s="169" t="s">
        <v>2665</v>
      </c>
    </row>
    <row r="1701" spans="1:2" ht="15" customHeight="1" x14ac:dyDescent="0.25">
      <c r="A1701" s="168" t="s">
        <v>2666</v>
      </c>
      <c r="B1701" s="169" t="s">
        <v>2667</v>
      </c>
    </row>
    <row r="1702" spans="1:2" ht="15" customHeight="1" x14ac:dyDescent="0.25">
      <c r="A1702" s="168" t="s">
        <v>2668</v>
      </c>
      <c r="B1702" s="169" t="s">
        <v>2669</v>
      </c>
    </row>
    <row r="1703" spans="1:2" ht="15" customHeight="1" x14ac:dyDescent="0.25">
      <c r="A1703" s="168" t="s">
        <v>2670</v>
      </c>
      <c r="B1703" s="169" t="s">
        <v>2671</v>
      </c>
    </row>
    <row r="1704" spans="1:2" ht="15" customHeight="1" x14ac:dyDescent="0.25">
      <c r="A1704" s="168" t="s">
        <v>2672</v>
      </c>
      <c r="B1704" s="169" t="s">
        <v>2673</v>
      </c>
    </row>
    <row r="1705" spans="1:2" x14ac:dyDescent="0.25">
      <c r="A1705" s="173" t="s">
        <v>1572</v>
      </c>
    </row>
    <row r="1706" spans="1:2" x14ac:dyDescent="0.25">
      <c r="A1706" s="173" t="s">
        <v>1572</v>
      </c>
    </row>
    <row r="1707" spans="1:2" ht="0" hidden="1" customHeight="1" x14ac:dyDescent="0.25"/>
  </sheetData>
  <pageMargins left="0" right="0" top="0.39370078740157499" bottom="0.68897637795275601" header="0.39370078740157499" footer="0.39370078740157499"/>
  <pageSetup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theme="6" tint="-0.249977111117893"/>
    <pageSetUpPr fitToPage="1"/>
  </sheetPr>
  <dimension ref="A1:Z29"/>
  <sheetViews>
    <sheetView view="pageBreakPreview" zoomScale="50" zoomScaleNormal="85" zoomScaleSheetLayoutView="50" workbookViewId="0">
      <pane xSplit="11" ySplit="12" topLeftCell="L13" activePane="bottomRight" state="frozen"/>
      <selection activeCell="U18" sqref="U18"/>
      <selection pane="topRight" activeCell="U18" sqref="U18"/>
      <selection pane="bottomLeft" activeCell="U18" sqref="U18"/>
      <selection pane="bottomRight" activeCell="M24" sqref="M24"/>
    </sheetView>
  </sheetViews>
  <sheetFormatPr baseColWidth="10" defaultColWidth="11.42578125" defaultRowHeight="19.5" x14ac:dyDescent="0.25"/>
  <cols>
    <col min="1" max="1" width="17.140625" style="293" customWidth="1"/>
    <col min="2" max="2" width="11.7109375" style="293" customWidth="1"/>
    <col min="3" max="3" width="8.42578125" style="293" customWidth="1"/>
    <col min="4" max="4" width="15.7109375" style="293" customWidth="1"/>
    <col min="5" max="5" width="17.7109375" style="293" customWidth="1"/>
    <col min="6" max="6" width="11" style="293" customWidth="1"/>
    <col min="7" max="7" width="17" style="293" customWidth="1"/>
    <col min="8" max="8" width="9.5703125" style="293" customWidth="1"/>
    <col min="9" max="9" width="10.140625" style="293" customWidth="1"/>
    <col min="10" max="10" width="25.28515625" style="293" customWidth="1"/>
    <col min="11" max="11" width="79.140625" style="293" customWidth="1"/>
    <col min="12" max="12" width="13.7109375" style="293" customWidth="1"/>
    <col min="13" max="13" width="37" style="293" customWidth="1"/>
    <col min="14" max="14" width="34.5703125" style="293" customWidth="1"/>
    <col min="15" max="15" width="31.42578125" style="293" customWidth="1"/>
    <col min="16" max="16" width="48.7109375" style="293" customWidth="1"/>
    <col min="17" max="17" width="32.42578125" style="293" customWidth="1"/>
    <col min="18" max="18" width="38.85546875" style="293" customWidth="1"/>
    <col min="19" max="19" width="30.28515625" style="293" bestFit="1" customWidth="1"/>
    <col min="20" max="20" width="26.42578125" style="293" bestFit="1" customWidth="1"/>
    <col min="21" max="21" width="16.42578125" style="293" bestFit="1" customWidth="1"/>
    <col min="22" max="22" width="19.28515625" style="293" bestFit="1" customWidth="1"/>
    <col min="23" max="23" width="27" style="293" customWidth="1"/>
    <col min="24" max="24" width="24.42578125" style="293" customWidth="1"/>
    <col min="25" max="25" width="27.85546875" style="293" bestFit="1" customWidth="1"/>
    <col min="26" max="26" width="23.5703125" style="293" bestFit="1" customWidth="1"/>
    <col min="27" max="16384" width="11.42578125" style="293"/>
  </cols>
  <sheetData>
    <row r="1" spans="1:26" ht="23.25" customHeight="1" x14ac:dyDescent="0.25">
      <c r="A1" s="1459" t="s">
        <v>1</v>
      </c>
      <c r="B1" s="1460"/>
      <c r="C1" s="1460"/>
      <c r="D1" s="1460"/>
      <c r="E1" s="1460"/>
      <c r="F1" s="1460"/>
      <c r="G1" s="1461"/>
      <c r="H1" s="1369" t="s">
        <v>183</v>
      </c>
      <c r="I1" s="1369"/>
      <c r="J1" s="1369"/>
      <c r="K1" s="1369"/>
      <c r="L1" s="1369"/>
      <c r="M1" s="1369"/>
      <c r="N1" s="1369"/>
      <c r="O1" s="1369"/>
      <c r="P1" s="1369"/>
      <c r="Q1" s="1462" t="s">
        <v>5</v>
      </c>
      <c r="R1" s="1462"/>
      <c r="S1" s="1463" t="s">
        <v>2785</v>
      </c>
      <c r="T1" s="1365"/>
      <c r="U1" s="1365"/>
      <c r="V1" s="1365"/>
      <c r="W1" s="1365"/>
      <c r="X1" s="1365"/>
      <c r="Y1" s="1365"/>
      <c r="Z1" s="1366"/>
    </row>
    <row r="2" spans="1:26" ht="23.25" customHeight="1" x14ac:dyDescent="0.25">
      <c r="A2" s="1465" t="s">
        <v>2805</v>
      </c>
      <c r="B2" s="1465"/>
      <c r="C2" s="1465"/>
      <c r="D2" s="1465"/>
      <c r="E2" s="1465"/>
      <c r="F2" s="1465"/>
      <c r="G2" s="1465"/>
      <c r="H2" s="1369"/>
      <c r="I2" s="1369"/>
      <c r="J2" s="1369"/>
      <c r="K2" s="1369"/>
      <c r="L2" s="1369"/>
      <c r="M2" s="1369"/>
      <c r="N2" s="1369"/>
      <c r="O2" s="1369"/>
      <c r="P2" s="1369"/>
      <c r="Q2" s="1462"/>
      <c r="R2" s="1462"/>
      <c r="S2" s="1463"/>
      <c r="T2" s="1365"/>
      <c r="U2" s="1365"/>
      <c r="V2" s="1365"/>
      <c r="W2" s="1365"/>
      <c r="X2" s="1365"/>
      <c r="Y2" s="1365"/>
      <c r="Z2" s="1366"/>
    </row>
    <row r="3" spans="1:26" ht="23.25" customHeight="1" x14ac:dyDescent="0.25">
      <c r="A3" s="1465" t="s">
        <v>2806</v>
      </c>
      <c r="B3" s="1465"/>
      <c r="C3" s="1465"/>
      <c r="D3" s="1465"/>
      <c r="E3" s="1465"/>
      <c r="F3" s="1465"/>
      <c r="G3" s="1465"/>
      <c r="H3" s="1369" t="s">
        <v>184</v>
      </c>
      <c r="I3" s="1369"/>
      <c r="J3" s="1369"/>
      <c r="K3" s="1369"/>
      <c r="L3" s="1369"/>
      <c r="M3" s="1369"/>
      <c r="N3" s="1369"/>
      <c r="O3" s="1369"/>
      <c r="P3" s="1369"/>
      <c r="Q3" s="1462"/>
      <c r="R3" s="1462"/>
      <c r="S3" s="1463"/>
      <c r="T3" s="1365"/>
      <c r="U3" s="1365"/>
      <c r="V3" s="1365"/>
      <c r="W3" s="1365"/>
      <c r="X3" s="1365"/>
      <c r="Y3" s="1365"/>
      <c r="Z3" s="1366"/>
    </row>
    <row r="4" spans="1:26" ht="23.25" customHeight="1" x14ac:dyDescent="0.25">
      <c r="A4" s="1466" t="s">
        <v>2807</v>
      </c>
      <c r="B4" s="1467"/>
      <c r="C4" s="1467"/>
      <c r="D4" s="1467"/>
      <c r="E4" s="1467"/>
      <c r="F4" s="1467"/>
      <c r="G4" s="1468"/>
      <c r="H4" s="1369"/>
      <c r="I4" s="1369"/>
      <c r="J4" s="1369"/>
      <c r="K4" s="1369"/>
      <c r="L4" s="1369"/>
      <c r="M4" s="1369"/>
      <c r="N4" s="1369"/>
      <c r="O4" s="1369"/>
      <c r="P4" s="1369"/>
      <c r="Q4" s="1462"/>
      <c r="R4" s="1462"/>
      <c r="S4" s="1463"/>
      <c r="T4" s="1365"/>
      <c r="U4" s="1365"/>
      <c r="V4" s="1365"/>
      <c r="W4" s="1365"/>
      <c r="X4" s="1365"/>
      <c r="Y4" s="1365"/>
      <c r="Z4" s="1366"/>
    </row>
    <row r="5" spans="1:26" ht="9.75" customHeight="1" x14ac:dyDescent="0.3">
      <c r="A5" s="1371"/>
      <c r="B5" s="1371"/>
      <c r="C5" s="1371"/>
      <c r="D5" s="1371"/>
      <c r="E5" s="1371"/>
      <c r="F5" s="1371"/>
      <c r="G5" s="1371"/>
      <c r="H5" s="1371"/>
      <c r="I5" s="1371"/>
      <c r="J5" s="1371"/>
      <c r="K5" s="1371"/>
      <c r="L5" s="1371"/>
      <c r="M5" s="1371"/>
      <c r="N5" s="1371"/>
      <c r="O5" s="1371"/>
      <c r="P5" s="1371"/>
      <c r="Q5" s="1371"/>
      <c r="R5" s="1371"/>
      <c r="S5" s="1463"/>
      <c r="T5" s="1365"/>
      <c r="U5" s="1365"/>
      <c r="V5" s="1365"/>
      <c r="W5" s="1365"/>
      <c r="X5" s="1365"/>
      <c r="Y5" s="1365"/>
      <c r="Z5" s="1366"/>
    </row>
    <row r="6" spans="1:26" ht="24.75" customHeight="1" x14ac:dyDescent="0.3">
      <c r="A6" s="472"/>
      <c r="B6" s="295"/>
      <c r="C6" s="295"/>
      <c r="D6" s="295"/>
      <c r="E6" s="295"/>
      <c r="F6" s="295"/>
      <c r="G6" s="295"/>
      <c r="H6" s="296"/>
      <c r="I6" s="296"/>
      <c r="J6" s="296"/>
      <c r="K6" s="297"/>
      <c r="L6" s="1373" t="s">
        <v>2958</v>
      </c>
      <c r="M6" s="1373"/>
      <c r="N6" s="1373"/>
      <c r="O6" s="1373"/>
      <c r="P6" s="1373"/>
      <c r="Q6" s="1373"/>
      <c r="R6" s="1373"/>
      <c r="S6" s="1463"/>
      <c r="T6" s="1365"/>
      <c r="U6" s="1365"/>
      <c r="V6" s="1365"/>
      <c r="W6" s="1365"/>
      <c r="X6" s="1365"/>
      <c r="Y6" s="1365"/>
      <c r="Z6" s="1366"/>
    </row>
    <row r="7" spans="1:26" ht="48.75" customHeight="1" x14ac:dyDescent="0.25">
      <c r="A7" s="1469" t="s">
        <v>91</v>
      </c>
      <c r="B7" s="1376"/>
      <c r="C7" s="1376"/>
      <c r="D7" s="1376"/>
      <c r="E7" s="1376"/>
      <c r="F7" s="1376"/>
      <c r="G7" s="1377" t="s">
        <v>101</v>
      </c>
      <c r="H7" s="1377"/>
      <c r="I7" s="1377"/>
      <c r="J7" s="1377"/>
      <c r="K7" s="1378"/>
      <c r="L7" s="1379" t="s">
        <v>7</v>
      </c>
      <c r="M7" s="1380"/>
      <c r="N7" s="298">
        <f>+P16</f>
        <v>5000000000</v>
      </c>
      <c r="O7" s="299"/>
      <c r="P7" s="300" t="s">
        <v>8</v>
      </c>
      <c r="Q7" s="298">
        <v>0</v>
      </c>
      <c r="R7" s="473"/>
      <c r="S7" s="1463"/>
      <c r="T7" s="1365"/>
      <c r="U7" s="1365"/>
      <c r="V7" s="1365"/>
      <c r="W7" s="1365"/>
      <c r="X7" s="1365"/>
      <c r="Y7" s="1365"/>
      <c r="Z7" s="1366"/>
    </row>
    <row r="8" spans="1:26" ht="27" customHeight="1" x14ac:dyDescent="0.25">
      <c r="A8" s="474"/>
      <c r="B8" s="397"/>
      <c r="C8" s="397"/>
      <c r="D8" s="397"/>
      <c r="E8" s="397"/>
      <c r="F8" s="397"/>
      <c r="G8" s="397"/>
      <c r="H8" s="397"/>
      <c r="I8" s="397"/>
      <c r="J8" s="397"/>
      <c r="K8" s="303"/>
      <c r="L8" s="1381" t="s">
        <v>9</v>
      </c>
      <c r="M8" s="1382"/>
      <c r="N8" s="398">
        <v>0</v>
      </c>
      <c r="O8" s="399"/>
      <c r="P8" s="371" t="s">
        <v>10</v>
      </c>
      <c r="Q8" s="398">
        <v>0</v>
      </c>
      <c r="R8" s="303"/>
      <c r="S8" s="1464"/>
      <c r="T8" s="1367"/>
      <c r="U8" s="1367"/>
      <c r="V8" s="1367"/>
      <c r="W8" s="1367"/>
      <c r="X8" s="1367"/>
      <c r="Y8" s="1367"/>
      <c r="Z8" s="1368"/>
    </row>
    <row r="9" spans="1:26" ht="20.25" customHeight="1" x14ac:dyDescent="0.3">
      <c r="A9" s="1469" t="s">
        <v>11</v>
      </c>
      <c r="B9" s="1376"/>
      <c r="C9" s="1376"/>
      <c r="D9" s="1376"/>
      <c r="E9" s="1376"/>
      <c r="F9" s="1376"/>
      <c r="G9" s="1376"/>
      <c r="H9" s="1391">
        <v>2018011000618</v>
      </c>
      <c r="I9" s="1391"/>
      <c r="J9" s="1391"/>
      <c r="K9" s="1392"/>
      <c r="L9" s="1393"/>
      <c r="M9" s="1394"/>
      <c r="N9" s="400"/>
      <c r="O9" s="401"/>
      <c r="P9" s="402"/>
      <c r="Q9" s="402"/>
      <c r="R9" s="475"/>
      <c r="S9" s="1350" t="s">
        <v>12</v>
      </c>
      <c r="T9" s="1350" t="s">
        <v>13</v>
      </c>
      <c r="U9" s="1350" t="s">
        <v>14</v>
      </c>
      <c r="V9" s="1350" t="s">
        <v>15</v>
      </c>
      <c r="W9" s="1350" t="s">
        <v>16</v>
      </c>
      <c r="X9" s="1350" t="s">
        <v>17</v>
      </c>
      <c r="Y9" s="1350" t="s">
        <v>18</v>
      </c>
      <c r="Z9" s="1350" t="s">
        <v>19</v>
      </c>
    </row>
    <row r="10" spans="1:26" ht="27" customHeight="1" x14ac:dyDescent="0.25">
      <c r="A10" s="476"/>
      <c r="H10" s="667"/>
      <c r="I10" s="667"/>
      <c r="J10" s="667"/>
      <c r="K10" s="668"/>
      <c r="L10" s="1383" t="s">
        <v>20</v>
      </c>
      <c r="M10" s="1384"/>
      <c r="N10" s="307">
        <f>+N7+N8+Q7+Q8</f>
        <v>5000000000</v>
      </c>
      <c r="O10" s="308"/>
      <c r="P10" s="309"/>
      <c r="Q10" s="309"/>
      <c r="R10" s="477"/>
      <c r="S10" s="1351"/>
      <c r="T10" s="1351"/>
      <c r="U10" s="1351"/>
      <c r="V10" s="1351"/>
      <c r="W10" s="1351"/>
      <c r="X10" s="1351"/>
      <c r="Y10" s="1351"/>
      <c r="Z10" s="1351"/>
    </row>
    <row r="11" spans="1:26" ht="41.25" customHeight="1" x14ac:dyDescent="0.25">
      <c r="A11" s="1373" t="s">
        <v>21</v>
      </c>
      <c r="B11" s="1373"/>
      <c r="C11" s="1373"/>
      <c r="D11" s="1373"/>
      <c r="E11" s="1373"/>
      <c r="F11" s="1373"/>
      <c r="G11" s="1373" t="s">
        <v>22</v>
      </c>
      <c r="H11" s="1373" t="s">
        <v>23</v>
      </c>
      <c r="I11" s="1373"/>
      <c r="J11" s="1369" t="s">
        <v>24</v>
      </c>
      <c r="K11" s="1369"/>
      <c r="L11" s="1351" t="s">
        <v>25</v>
      </c>
      <c r="M11" s="1351" t="s">
        <v>26</v>
      </c>
      <c r="N11" s="1351" t="s">
        <v>27</v>
      </c>
      <c r="O11" s="1351" t="s">
        <v>28</v>
      </c>
      <c r="P11" s="1351" t="s">
        <v>29</v>
      </c>
      <c r="Q11" s="1351" t="s">
        <v>30</v>
      </c>
      <c r="R11" s="1388" t="s">
        <v>31</v>
      </c>
      <c r="S11" s="1351"/>
      <c r="T11" s="1351"/>
      <c r="U11" s="1351"/>
      <c r="V11" s="1351"/>
      <c r="W11" s="1351"/>
      <c r="X11" s="1351"/>
      <c r="Y11" s="1351"/>
      <c r="Z11" s="1351"/>
    </row>
    <row r="12" spans="1:26" ht="41.25" customHeight="1" x14ac:dyDescent="0.25">
      <c r="A12" s="312" t="s">
        <v>32</v>
      </c>
      <c r="B12" s="312" t="s">
        <v>33</v>
      </c>
      <c r="C12" s="312" t="s">
        <v>34</v>
      </c>
      <c r="D12" s="312" t="s">
        <v>128</v>
      </c>
      <c r="E12" s="312" t="s">
        <v>125</v>
      </c>
      <c r="F12" s="312" t="s">
        <v>61</v>
      </c>
      <c r="G12" s="1386"/>
      <c r="H12" s="312" t="s">
        <v>35</v>
      </c>
      <c r="I12" s="312" t="s">
        <v>36</v>
      </c>
      <c r="J12" s="672" t="s">
        <v>37</v>
      </c>
      <c r="K12" s="312" t="s">
        <v>38</v>
      </c>
      <c r="L12" s="1351"/>
      <c r="M12" s="1351"/>
      <c r="N12" s="1351"/>
      <c r="O12" s="1351"/>
      <c r="P12" s="1351"/>
      <c r="Q12" s="1351"/>
      <c r="R12" s="1350"/>
      <c r="S12" s="1351"/>
      <c r="T12" s="1351"/>
      <c r="U12" s="1351"/>
      <c r="V12" s="1351"/>
      <c r="W12" s="1351"/>
      <c r="X12" s="1351"/>
      <c r="Y12" s="1351"/>
      <c r="Z12" s="1351"/>
    </row>
    <row r="13" spans="1:26" s="342" customFormat="1" ht="70.5" customHeight="1" x14ac:dyDescent="0.3">
      <c r="A13" s="665">
        <v>1501</v>
      </c>
      <c r="B13" s="491" t="s">
        <v>84</v>
      </c>
      <c r="C13" s="491" t="s">
        <v>100</v>
      </c>
      <c r="D13" s="491" t="s">
        <v>2854</v>
      </c>
      <c r="E13" s="491" t="s">
        <v>156</v>
      </c>
      <c r="F13" s="491"/>
      <c r="G13" s="665"/>
      <c r="H13" s="666"/>
      <c r="I13" s="666"/>
      <c r="J13" s="665"/>
      <c r="K13" s="492" t="s">
        <v>185</v>
      </c>
      <c r="L13" s="665"/>
      <c r="M13" s="413">
        <f t="shared" ref="M13:R13" si="0">+M14</f>
        <v>5000000000</v>
      </c>
      <c r="N13" s="413">
        <f t="shared" si="0"/>
        <v>5000000000</v>
      </c>
      <c r="O13" s="413">
        <f t="shared" si="0"/>
        <v>0</v>
      </c>
      <c r="P13" s="413">
        <f t="shared" si="0"/>
        <v>5000000000</v>
      </c>
      <c r="Q13" s="413">
        <f t="shared" si="0"/>
        <v>0</v>
      </c>
      <c r="R13" s="413">
        <f t="shared" si="0"/>
        <v>5000000000</v>
      </c>
      <c r="S13" s="491"/>
      <c r="T13" s="478"/>
      <c r="U13" s="479"/>
      <c r="V13" s="670"/>
      <c r="W13" s="480"/>
      <c r="X13" s="481"/>
      <c r="Y13" s="482"/>
      <c r="Z13" s="482"/>
    </row>
    <row r="14" spans="1:26" s="342" customFormat="1" ht="46.5" customHeight="1" x14ac:dyDescent="0.3">
      <c r="A14" s="665">
        <v>1501</v>
      </c>
      <c r="B14" s="491" t="s">
        <v>84</v>
      </c>
      <c r="C14" s="491" t="s">
        <v>100</v>
      </c>
      <c r="D14" s="491" t="s">
        <v>2854</v>
      </c>
      <c r="E14" s="491" t="s">
        <v>156</v>
      </c>
      <c r="F14" s="491" t="s">
        <v>94</v>
      </c>
      <c r="G14" s="665"/>
      <c r="H14" s="666"/>
      <c r="I14" s="666"/>
      <c r="J14" s="665"/>
      <c r="K14" s="492" t="s">
        <v>143</v>
      </c>
      <c r="L14" s="665"/>
      <c r="M14" s="413">
        <f t="shared" ref="M14:R14" si="1">SUM(M15:M15)</f>
        <v>5000000000</v>
      </c>
      <c r="N14" s="413">
        <f t="shared" si="1"/>
        <v>5000000000</v>
      </c>
      <c r="O14" s="413">
        <f t="shared" si="1"/>
        <v>0</v>
      </c>
      <c r="P14" s="413">
        <f t="shared" si="1"/>
        <v>5000000000</v>
      </c>
      <c r="Q14" s="413">
        <f t="shared" si="1"/>
        <v>0</v>
      </c>
      <c r="R14" s="413">
        <f t="shared" si="1"/>
        <v>5000000000</v>
      </c>
      <c r="S14" s="491"/>
      <c r="T14" s="478"/>
      <c r="U14" s="479"/>
      <c r="V14" s="670"/>
      <c r="W14" s="480"/>
      <c r="X14" s="481"/>
      <c r="Y14" s="482"/>
      <c r="Z14" s="482"/>
    </row>
    <row r="15" spans="1:26" ht="75.75" customHeight="1" x14ac:dyDescent="0.25">
      <c r="A15" s="405">
        <v>1501</v>
      </c>
      <c r="B15" s="483" t="s">
        <v>84</v>
      </c>
      <c r="C15" s="483" t="s">
        <v>100</v>
      </c>
      <c r="D15" s="483" t="s">
        <v>2854</v>
      </c>
      <c r="E15" s="483" t="s">
        <v>156</v>
      </c>
      <c r="F15" s="483" t="s">
        <v>94</v>
      </c>
      <c r="G15" s="405">
        <v>10</v>
      </c>
      <c r="H15" s="313" t="s">
        <v>39</v>
      </c>
      <c r="I15" s="313"/>
      <c r="J15" s="405">
        <v>1</v>
      </c>
      <c r="K15" s="493" t="s">
        <v>2826</v>
      </c>
      <c r="L15" s="405">
        <v>1</v>
      </c>
      <c r="M15" s="490">
        <v>5000000000</v>
      </c>
      <c r="N15" s="490">
        <f>+M15*L15</f>
        <v>5000000000</v>
      </c>
      <c r="O15" s="490">
        <v>0</v>
      </c>
      <c r="P15" s="490">
        <f>SUM(N15+O15)</f>
        <v>5000000000</v>
      </c>
      <c r="Q15" s="490"/>
      <c r="R15" s="490">
        <f>SUM(P15-Q15)</f>
        <v>5000000000</v>
      </c>
      <c r="S15" s="483"/>
      <c r="T15" s="484"/>
      <c r="U15" s="485"/>
      <c r="V15" s="486"/>
      <c r="W15" s="487"/>
      <c r="X15" s="488"/>
      <c r="Y15" s="489"/>
      <c r="Z15" s="489"/>
    </row>
    <row r="16" spans="1:26" ht="45.75" customHeight="1" x14ac:dyDescent="0.25">
      <c r="A16" s="1472" t="s">
        <v>2981</v>
      </c>
      <c r="B16" s="1472"/>
      <c r="C16" s="1472"/>
      <c r="D16" s="1472"/>
      <c r="E16" s="1472"/>
      <c r="F16" s="1472"/>
      <c r="G16" s="1472"/>
      <c r="H16" s="1472"/>
      <c r="I16" s="1472"/>
      <c r="J16" s="1472"/>
      <c r="K16" s="1472"/>
      <c r="L16" s="1472"/>
      <c r="M16" s="411">
        <f>+M15</f>
        <v>5000000000</v>
      </c>
      <c r="N16" s="411">
        <f t="shared" ref="N16:R17" si="2">+N15</f>
        <v>5000000000</v>
      </c>
      <c r="O16" s="411">
        <f t="shared" si="2"/>
        <v>0</v>
      </c>
      <c r="P16" s="411">
        <f t="shared" si="2"/>
        <v>5000000000</v>
      </c>
      <c r="Q16" s="411">
        <f t="shared" si="2"/>
        <v>0</v>
      </c>
      <c r="R16" s="411">
        <f t="shared" si="2"/>
        <v>5000000000</v>
      </c>
    </row>
    <row r="17" spans="1:21" ht="44.25" customHeight="1" thickBot="1" x14ac:dyDescent="0.3">
      <c r="A17" s="415" t="s">
        <v>43</v>
      </c>
      <c r="B17" s="416"/>
      <c r="C17" s="416"/>
      <c r="D17" s="416"/>
      <c r="E17" s="416"/>
      <c r="F17" s="416"/>
      <c r="G17" s="416"/>
      <c r="H17" s="416"/>
      <c r="I17" s="416"/>
      <c r="J17" s="416"/>
      <c r="K17" s="1473"/>
      <c r="L17" s="1474"/>
      <c r="M17" s="411">
        <f>+M16</f>
        <v>5000000000</v>
      </c>
      <c r="N17" s="411">
        <f t="shared" si="2"/>
        <v>5000000000</v>
      </c>
      <c r="O17" s="411">
        <f t="shared" si="2"/>
        <v>0</v>
      </c>
      <c r="P17" s="411">
        <f t="shared" si="2"/>
        <v>5000000000</v>
      </c>
      <c r="Q17" s="411">
        <f t="shared" si="2"/>
        <v>0</v>
      </c>
      <c r="R17" s="411">
        <f t="shared" si="2"/>
        <v>5000000000</v>
      </c>
    </row>
    <row r="18" spans="1:21" ht="269.25" customHeight="1" x14ac:dyDescent="0.25">
      <c r="A18" s="1274" t="s">
        <v>2989</v>
      </c>
      <c r="B18" s="1275"/>
      <c r="C18" s="1275"/>
      <c r="D18" s="1275"/>
      <c r="E18" s="1275"/>
      <c r="F18" s="1275"/>
      <c r="G18" s="1275"/>
      <c r="H18" s="1275"/>
      <c r="I18" s="1275"/>
      <c r="J18" s="1275"/>
      <c r="K18" s="1276"/>
      <c r="L18" s="887" t="s">
        <v>44</v>
      </c>
      <c r="M18" s="1274" t="s">
        <v>2990</v>
      </c>
      <c r="N18" s="1275"/>
      <c r="O18" s="1276"/>
      <c r="P18" s="1274" t="s">
        <v>2986</v>
      </c>
      <c r="Q18" s="1275"/>
      <c r="R18" s="1276"/>
      <c r="S18" s="669"/>
      <c r="T18" s="417"/>
    </row>
    <row r="19" spans="1:21" ht="67.5" customHeight="1" x14ac:dyDescent="0.25">
      <c r="A19" s="1274" t="s">
        <v>45</v>
      </c>
      <c r="B19" s="1275"/>
      <c r="C19" s="1470">
        <v>45292</v>
      </c>
      <c r="D19" s="1470"/>
      <c r="E19" s="1470"/>
      <c r="F19" s="1470"/>
      <c r="G19" s="1470"/>
      <c r="H19" s="1470"/>
      <c r="I19" s="1470"/>
      <c r="J19" s="1470"/>
      <c r="K19" s="1471"/>
      <c r="L19" s="418" t="str">
        <f>+A19</f>
        <v>FECHA:</v>
      </c>
      <c r="M19" s="1470">
        <f>+C19</f>
        <v>45292</v>
      </c>
      <c r="N19" s="1275"/>
      <c r="O19" s="1275"/>
      <c r="P19" s="419" t="str">
        <f>+L19</f>
        <v>FECHA:</v>
      </c>
      <c r="Q19" s="1470">
        <f>+M19</f>
        <v>45292</v>
      </c>
      <c r="R19" s="1276"/>
      <c r="S19" s="417"/>
      <c r="T19" s="669"/>
      <c r="U19" s="373"/>
    </row>
    <row r="21" spans="1:21" ht="20.25" x14ac:dyDescent="0.25">
      <c r="P21" s="420" t="s">
        <v>86</v>
      </c>
      <c r="Q21" s="413">
        <f>+Q17</f>
        <v>0</v>
      </c>
      <c r="R21" s="421"/>
    </row>
    <row r="22" spans="1:21" ht="20.25" x14ac:dyDescent="0.25">
      <c r="K22" s="494"/>
      <c r="P22" s="420" t="s">
        <v>58</v>
      </c>
      <c r="Q22" s="673"/>
      <c r="R22" s="421"/>
    </row>
    <row r="23" spans="1:21" s="371" customFormat="1" ht="32.25" customHeight="1" x14ac:dyDescent="0.25">
      <c r="P23" s="420" t="s">
        <v>85</v>
      </c>
      <c r="Q23" s="413"/>
      <c r="R23" s="421"/>
    </row>
    <row r="24" spans="1:21" ht="32.25" customHeight="1" x14ac:dyDescent="0.25">
      <c r="K24" s="494"/>
      <c r="Q24" s="373"/>
      <c r="R24" s="421"/>
    </row>
    <row r="25" spans="1:21" ht="32.25" customHeight="1" x14ac:dyDescent="0.3">
      <c r="L25" s="492"/>
      <c r="M25" s="413"/>
      <c r="Q25" s="376"/>
      <c r="R25" s="421"/>
    </row>
    <row r="26" spans="1:21" ht="20.25" x14ac:dyDescent="0.25">
      <c r="L26" s="492"/>
      <c r="M26" s="413"/>
    </row>
    <row r="29" spans="1:21" x14ac:dyDescent="0.25">
      <c r="R29" s="494"/>
    </row>
  </sheetData>
  <mergeCells count="46">
    <mergeCell ref="Y9:Y12"/>
    <mergeCell ref="A19:B19"/>
    <mergeCell ref="C19:K19"/>
    <mergeCell ref="M19:O19"/>
    <mergeCell ref="Q19:R19"/>
    <mergeCell ref="O11:O12"/>
    <mergeCell ref="P11:P12"/>
    <mergeCell ref="Q11:Q12"/>
    <mergeCell ref="R11:R12"/>
    <mergeCell ref="A16:L16"/>
    <mergeCell ref="K17:L17"/>
    <mergeCell ref="A18:K18"/>
    <mergeCell ref="M18:O18"/>
    <mergeCell ref="P18:R18"/>
    <mergeCell ref="V9:V12"/>
    <mergeCell ref="W9:W12"/>
    <mergeCell ref="N11:N12"/>
    <mergeCell ref="S9:S12"/>
    <mergeCell ref="T9:T12"/>
    <mergeCell ref="U9:U12"/>
    <mergeCell ref="A9:G9"/>
    <mergeCell ref="H9:K9"/>
    <mergeCell ref="L9:M9"/>
    <mergeCell ref="L10:M10"/>
    <mergeCell ref="A11:F11"/>
    <mergeCell ref="G11:G12"/>
    <mergeCell ref="H11:I11"/>
    <mergeCell ref="J11:K11"/>
    <mergeCell ref="L11:L12"/>
    <mergeCell ref="M11:M12"/>
    <mergeCell ref="X9:X12"/>
    <mergeCell ref="A1:G1"/>
    <mergeCell ref="H1:P2"/>
    <mergeCell ref="Q1:R4"/>
    <mergeCell ref="S1:Z8"/>
    <mergeCell ref="A2:G2"/>
    <mergeCell ref="A3:G3"/>
    <mergeCell ref="H3:P4"/>
    <mergeCell ref="A4:G4"/>
    <mergeCell ref="A5:R5"/>
    <mergeCell ref="L6:R6"/>
    <mergeCell ref="A7:F7"/>
    <mergeCell ref="G7:K7"/>
    <mergeCell ref="L7:M7"/>
    <mergeCell ref="L8:M8"/>
    <mergeCell ref="Z9:Z12"/>
  </mergeCells>
  <printOptions horizontalCentered="1" verticalCentered="1"/>
  <pageMargins left="0" right="0" top="0" bottom="0" header="0" footer="0"/>
  <pageSetup paperSize="9" scale="31" fitToHeight="2" orientation="landscape" r:id="rId1"/>
  <headerFooter>
    <oddFooter>&amp;CPágina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FCC86-6D22-477E-A4B9-886BE160BBF4}">
  <sheetPr>
    <tabColor theme="6" tint="-0.249977111117893"/>
    <pageSetUpPr fitToPage="1"/>
  </sheetPr>
  <dimension ref="A1:Z38"/>
  <sheetViews>
    <sheetView view="pageBreakPreview" zoomScale="55" zoomScaleNormal="85" zoomScaleSheetLayoutView="55" workbookViewId="0">
      <pane xSplit="11" ySplit="12" topLeftCell="L13" activePane="bottomRight" state="frozen"/>
      <selection activeCell="U18" sqref="U18"/>
      <selection pane="topRight" activeCell="U18" sqref="U18"/>
      <selection pane="bottomLeft" activeCell="U18" sqref="U18"/>
      <selection pane="bottomRight" activeCell="N38" sqref="N38"/>
    </sheetView>
  </sheetViews>
  <sheetFormatPr baseColWidth="10" defaultColWidth="11.42578125" defaultRowHeight="19.5" x14ac:dyDescent="0.25"/>
  <cols>
    <col min="1" max="1" width="8.85546875" style="410" bestFit="1" customWidth="1"/>
    <col min="2" max="2" width="9.42578125" style="410" bestFit="1" customWidth="1"/>
    <col min="3" max="3" width="10.42578125" style="410" bestFit="1" customWidth="1"/>
    <col min="4" max="4" width="15.42578125" style="410" customWidth="1"/>
    <col min="5" max="5" width="14.42578125" style="530" bestFit="1" customWidth="1"/>
    <col min="6" max="6" width="9.42578125" style="410" customWidth="1"/>
    <col min="7" max="7" width="16.140625" style="410" customWidth="1"/>
    <col min="8" max="8" width="11.28515625" style="410" customWidth="1"/>
    <col min="9" max="9" width="10.5703125" style="410" customWidth="1"/>
    <col min="10" max="10" width="26" style="410" customWidth="1"/>
    <col min="11" max="11" width="97" style="410" customWidth="1"/>
    <col min="12" max="12" width="13.5703125" style="410" customWidth="1"/>
    <col min="13" max="13" width="35" style="410" customWidth="1"/>
    <col min="14" max="14" width="31.42578125" style="410" customWidth="1"/>
    <col min="15" max="15" width="34.28515625" style="410" customWidth="1"/>
    <col min="16" max="16" width="51.140625" style="410" customWidth="1"/>
    <col min="17" max="17" width="44.28515625" style="410" customWidth="1"/>
    <col min="18" max="18" width="31.42578125" style="410" customWidth="1"/>
    <col min="19" max="19" width="30.42578125" style="410" bestFit="1" customWidth="1"/>
    <col min="20" max="20" width="38.85546875" style="533" bestFit="1" customWidth="1"/>
    <col min="21" max="21" width="30" style="648" bestFit="1" customWidth="1"/>
    <col min="22" max="22" width="25.5703125" style="649" bestFit="1" customWidth="1"/>
    <col min="23" max="23" width="27" style="532" customWidth="1"/>
    <col min="24" max="24" width="24.42578125" style="410" customWidth="1"/>
    <col min="25" max="25" width="27.85546875" style="410" bestFit="1" customWidth="1"/>
    <col min="26" max="26" width="23.5703125" style="410" bestFit="1" customWidth="1"/>
    <col min="27" max="16384" width="11.42578125" style="410"/>
  </cols>
  <sheetData>
    <row r="1" spans="1:26" ht="23.25" customHeight="1" x14ac:dyDescent="0.25">
      <c r="A1" s="1495" t="s">
        <v>1</v>
      </c>
      <c r="B1" s="1496"/>
      <c r="C1" s="1496"/>
      <c r="D1" s="1496"/>
      <c r="E1" s="1496"/>
      <c r="F1" s="1496"/>
      <c r="G1" s="1497"/>
      <c r="H1" s="1498" t="s">
        <v>183</v>
      </c>
      <c r="I1" s="1498"/>
      <c r="J1" s="1498"/>
      <c r="K1" s="1498"/>
      <c r="L1" s="1498"/>
      <c r="M1" s="1498"/>
      <c r="N1" s="1498"/>
      <c r="O1" s="1498"/>
      <c r="P1" s="1498"/>
      <c r="Q1" s="1499" t="s">
        <v>5</v>
      </c>
      <c r="R1" s="1500"/>
      <c r="S1" s="1475" t="s">
        <v>2785</v>
      </c>
      <c r="T1" s="1475"/>
      <c r="U1" s="1475"/>
      <c r="V1" s="1475"/>
      <c r="W1" s="1475"/>
      <c r="X1" s="1475"/>
      <c r="Y1" s="1475"/>
      <c r="Z1" s="1476"/>
    </row>
    <row r="2" spans="1:26" ht="23.25" customHeight="1" x14ac:dyDescent="0.25">
      <c r="A2" s="1479" t="s">
        <v>2805</v>
      </c>
      <c r="B2" s="1465"/>
      <c r="C2" s="1465"/>
      <c r="D2" s="1465"/>
      <c r="E2" s="1465"/>
      <c r="F2" s="1465"/>
      <c r="G2" s="1465"/>
      <c r="H2" s="1480"/>
      <c r="I2" s="1480"/>
      <c r="J2" s="1480"/>
      <c r="K2" s="1480"/>
      <c r="L2" s="1480"/>
      <c r="M2" s="1480"/>
      <c r="N2" s="1480"/>
      <c r="O2" s="1480"/>
      <c r="P2" s="1480"/>
      <c r="Q2" s="1462"/>
      <c r="R2" s="1501"/>
      <c r="S2" s="1475"/>
      <c r="T2" s="1475"/>
      <c r="U2" s="1475"/>
      <c r="V2" s="1475"/>
      <c r="W2" s="1475"/>
      <c r="X2" s="1475"/>
      <c r="Y2" s="1475"/>
      <c r="Z2" s="1476"/>
    </row>
    <row r="3" spans="1:26" ht="23.25" customHeight="1" x14ac:dyDescent="0.25">
      <c r="A3" s="1479" t="s">
        <v>2806</v>
      </c>
      <c r="B3" s="1465"/>
      <c r="C3" s="1465"/>
      <c r="D3" s="1465"/>
      <c r="E3" s="1465"/>
      <c r="F3" s="1465"/>
      <c r="G3" s="1465"/>
      <c r="H3" s="1480" t="s">
        <v>184</v>
      </c>
      <c r="I3" s="1480"/>
      <c r="J3" s="1480"/>
      <c r="K3" s="1480"/>
      <c r="L3" s="1480"/>
      <c r="M3" s="1480"/>
      <c r="N3" s="1480"/>
      <c r="O3" s="1480"/>
      <c r="P3" s="1480"/>
      <c r="Q3" s="1462"/>
      <c r="R3" s="1501"/>
      <c r="S3" s="1475"/>
      <c r="T3" s="1475"/>
      <c r="U3" s="1475"/>
      <c r="V3" s="1475"/>
      <c r="W3" s="1475"/>
      <c r="X3" s="1475"/>
      <c r="Y3" s="1475"/>
      <c r="Z3" s="1476"/>
    </row>
    <row r="4" spans="1:26" ht="23.25" customHeight="1" x14ac:dyDescent="0.25">
      <c r="A4" s="1481" t="s">
        <v>2807</v>
      </c>
      <c r="B4" s="1467"/>
      <c r="C4" s="1467"/>
      <c r="D4" s="1467"/>
      <c r="E4" s="1467"/>
      <c r="F4" s="1467"/>
      <c r="G4" s="1468"/>
      <c r="H4" s="1480"/>
      <c r="I4" s="1480"/>
      <c r="J4" s="1480"/>
      <c r="K4" s="1480"/>
      <c r="L4" s="1480"/>
      <c r="M4" s="1480"/>
      <c r="N4" s="1480"/>
      <c r="O4" s="1480"/>
      <c r="P4" s="1480"/>
      <c r="Q4" s="1462"/>
      <c r="R4" s="1501"/>
      <c r="S4" s="1475"/>
      <c r="T4" s="1475"/>
      <c r="U4" s="1475"/>
      <c r="V4" s="1475"/>
      <c r="W4" s="1475"/>
      <c r="X4" s="1475"/>
      <c r="Y4" s="1475"/>
      <c r="Z4" s="1476"/>
    </row>
    <row r="5" spans="1:26" ht="9.75" customHeight="1" x14ac:dyDescent="0.3">
      <c r="A5" s="1482"/>
      <c r="B5" s="1483"/>
      <c r="C5" s="1483"/>
      <c r="D5" s="1483"/>
      <c r="E5" s="1483"/>
      <c r="F5" s="1483"/>
      <c r="G5" s="1483"/>
      <c r="H5" s="1483"/>
      <c r="I5" s="1483"/>
      <c r="J5" s="1483"/>
      <c r="K5" s="1483"/>
      <c r="L5" s="1483"/>
      <c r="M5" s="1483"/>
      <c r="N5" s="1483"/>
      <c r="O5" s="1483"/>
      <c r="P5" s="1483"/>
      <c r="Q5" s="1483"/>
      <c r="R5" s="1484"/>
      <c r="S5" s="1475"/>
      <c r="T5" s="1475"/>
      <c r="U5" s="1475"/>
      <c r="V5" s="1475"/>
      <c r="W5" s="1475"/>
      <c r="X5" s="1475"/>
      <c r="Y5" s="1475"/>
      <c r="Z5" s="1476"/>
    </row>
    <row r="6" spans="1:26" ht="24.75" customHeight="1" x14ac:dyDescent="0.3">
      <c r="A6" s="428"/>
      <c r="B6" s="429"/>
      <c r="C6" s="429"/>
      <c r="D6" s="429"/>
      <c r="E6" s="495"/>
      <c r="F6" s="429"/>
      <c r="G6" s="429"/>
      <c r="H6" s="430"/>
      <c r="I6" s="430"/>
      <c r="J6" s="430"/>
      <c r="K6" s="431"/>
      <c r="L6" s="1485" t="s">
        <v>2958</v>
      </c>
      <c r="M6" s="1485"/>
      <c r="N6" s="1485"/>
      <c r="O6" s="1485"/>
      <c r="P6" s="1485"/>
      <c r="Q6" s="1485"/>
      <c r="R6" s="1486"/>
      <c r="S6" s="1475"/>
      <c r="T6" s="1475"/>
      <c r="U6" s="1475"/>
      <c r="V6" s="1475"/>
      <c r="W6" s="1475"/>
      <c r="X6" s="1475"/>
      <c r="Y6" s="1475"/>
      <c r="Z6" s="1476"/>
    </row>
    <row r="7" spans="1:26" ht="65.25" customHeight="1" x14ac:dyDescent="0.25">
      <c r="A7" s="1487" t="s">
        <v>91</v>
      </c>
      <c r="B7" s="1488"/>
      <c r="C7" s="1488"/>
      <c r="D7" s="1488"/>
      <c r="E7" s="1488"/>
      <c r="F7" s="1488"/>
      <c r="G7" s="1489" t="s">
        <v>2804</v>
      </c>
      <c r="H7" s="1489"/>
      <c r="I7" s="1489"/>
      <c r="J7" s="1489"/>
      <c r="K7" s="1490"/>
      <c r="L7" s="1491" t="s">
        <v>7</v>
      </c>
      <c r="M7" s="1492"/>
      <c r="N7" s="432">
        <f>+P28</f>
        <v>10000000000</v>
      </c>
      <c r="O7" s="433"/>
      <c r="P7" s="434" t="s">
        <v>8</v>
      </c>
      <c r="Q7" s="432">
        <v>0</v>
      </c>
      <c r="R7" s="435"/>
      <c r="S7" s="1475"/>
      <c r="T7" s="1475"/>
      <c r="U7" s="1475"/>
      <c r="V7" s="1475"/>
      <c r="W7" s="1475"/>
      <c r="X7" s="1475"/>
      <c r="Y7" s="1475"/>
      <c r="Z7" s="1476"/>
    </row>
    <row r="8" spans="1:26" ht="38.25" customHeight="1" x14ac:dyDescent="0.25">
      <c r="A8" s="436"/>
      <c r="B8" s="437"/>
      <c r="C8" s="437"/>
      <c r="D8" s="437"/>
      <c r="E8" s="685"/>
      <c r="F8" s="437"/>
      <c r="G8" s="437"/>
      <c r="H8" s="437"/>
      <c r="I8" s="437"/>
      <c r="J8" s="437"/>
      <c r="K8" s="438"/>
      <c r="L8" s="1493" t="s">
        <v>9</v>
      </c>
      <c r="M8" s="1494"/>
      <c r="N8" s="439">
        <v>0</v>
      </c>
      <c r="O8" s="440"/>
      <c r="P8" s="441" t="s">
        <v>10</v>
      </c>
      <c r="Q8" s="439">
        <v>0</v>
      </c>
      <c r="R8" s="442"/>
      <c r="S8" s="1477"/>
      <c r="T8" s="1477"/>
      <c r="U8" s="1477"/>
      <c r="V8" s="1477"/>
      <c r="W8" s="1477"/>
      <c r="X8" s="1477"/>
      <c r="Y8" s="1477"/>
      <c r="Z8" s="1478"/>
    </row>
    <row r="9" spans="1:26" ht="20.25" customHeight="1" x14ac:dyDescent="0.3">
      <c r="A9" s="1487" t="s">
        <v>11</v>
      </c>
      <c r="B9" s="1488"/>
      <c r="C9" s="1488"/>
      <c r="D9" s="1488"/>
      <c r="E9" s="1488"/>
      <c r="F9" s="1488"/>
      <c r="G9" s="1488"/>
      <c r="H9" s="1527">
        <v>2018011000708</v>
      </c>
      <c r="I9" s="1527"/>
      <c r="J9" s="1527"/>
      <c r="K9" s="1528"/>
      <c r="L9" s="1529"/>
      <c r="M9" s="1530"/>
      <c r="N9" s="443"/>
      <c r="O9" s="444"/>
      <c r="P9" s="445"/>
      <c r="Q9" s="445"/>
      <c r="R9" s="446"/>
      <c r="S9" s="1506" t="s">
        <v>12</v>
      </c>
      <c r="T9" s="1508" t="s">
        <v>13</v>
      </c>
      <c r="U9" s="1510" t="s">
        <v>14</v>
      </c>
      <c r="V9" s="1512" t="s">
        <v>15</v>
      </c>
      <c r="W9" s="1514" t="s">
        <v>16</v>
      </c>
      <c r="X9" s="1502" t="s">
        <v>17</v>
      </c>
      <c r="Y9" s="1502" t="s">
        <v>18</v>
      </c>
      <c r="Z9" s="1502" t="s">
        <v>19</v>
      </c>
    </row>
    <row r="10" spans="1:26" ht="27" customHeight="1" x14ac:dyDescent="0.25">
      <c r="A10" s="447"/>
      <c r="H10" s="448"/>
      <c r="I10" s="448"/>
      <c r="J10" s="448"/>
      <c r="K10" s="449"/>
      <c r="L10" s="1504" t="s">
        <v>20</v>
      </c>
      <c r="M10" s="1505"/>
      <c r="N10" s="450">
        <f>+N7+N8+Q7+Q8</f>
        <v>10000000000</v>
      </c>
      <c r="O10" s="451"/>
      <c r="P10" s="452"/>
      <c r="Q10" s="452"/>
      <c r="R10" s="453"/>
      <c r="S10" s="1507"/>
      <c r="T10" s="1509"/>
      <c r="U10" s="1511"/>
      <c r="V10" s="1513"/>
      <c r="W10" s="1515"/>
      <c r="X10" s="1503"/>
      <c r="Y10" s="1503"/>
      <c r="Z10" s="1503"/>
    </row>
    <row r="11" spans="1:26" ht="50.25" customHeight="1" x14ac:dyDescent="0.25">
      <c r="A11" s="1534" t="s">
        <v>21</v>
      </c>
      <c r="B11" s="1485"/>
      <c r="C11" s="1485"/>
      <c r="D11" s="1485"/>
      <c r="E11" s="1485"/>
      <c r="F11" s="1485"/>
      <c r="G11" s="1485" t="s">
        <v>22</v>
      </c>
      <c r="H11" s="1485" t="s">
        <v>23</v>
      </c>
      <c r="I11" s="1485"/>
      <c r="J11" s="1480" t="s">
        <v>24</v>
      </c>
      <c r="K11" s="1480"/>
      <c r="L11" s="1503" t="s">
        <v>25</v>
      </c>
      <c r="M11" s="1503" t="s">
        <v>26</v>
      </c>
      <c r="N11" s="1503" t="s">
        <v>27</v>
      </c>
      <c r="O11" s="1503" t="s">
        <v>28</v>
      </c>
      <c r="P11" s="1503" t="s">
        <v>29</v>
      </c>
      <c r="Q11" s="1503" t="s">
        <v>30</v>
      </c>
      <c r="R11" s="1516" t="s">
        <v>31</v>
      </c>
      <c r="S11" s="1507"/>
      <c r="T11" s="1509"/>
      <c r="U11" s="1511"/>
      <c r="V11" s="1513"/>
      <c r="W11" s="1515"/>
      <c r="X11" s="1503"/>
      <c r="Y11" s="1503"/>
      <c r="Z11" s="1503"/>
    </row>
    <row r="12" spans="1:26" ht="37.5" customHeight="1" thickBot="1" x14ac:dyDescent="0.3">
      <c r="A12" s="454" t="s">
        <v>32</v>
      </c>
      <c r="B12" s="455" t="s">
        <v>33</v>
      </c>
      <c r="C12" s="455" t="s">
        <v>34</v>
      </c>
      <c r="D12" s="455" t="s">
        <v>128</v>
      </c>
      <c r="E12" s="455" t="s">
        <v>132</v>
      </c>
      <c r="F12" s="455" t="s">
        <v>61</v>
      </c>
      <c r="G12" s="1541"/>
      <c r="H12" s="455" t="s">
        <v>35</v>
      </c>
      <c r="I12" s="455" t="s">
        <v>36</v>
      </c>
      <c r="J12" s="456" t="s">
        <v>37</v>
      </c>
      <c r="K12" s="455" t="s">
        <v>38</v>
      </c>
      <c r="L12" s="1503"/>
      <c r="M12" s="1503"/>
      <c r="N12" s="1503"/>
      <c r="O12" s="1503"/>
      <c r="P12" s="1503"/>
      <c r="Q12" s="1503"/>
      <c r="R12" s="1517"/>
      <c r="S12" s="1507"/>
      <c r="T12" s="1509"/>
      <c r="U12" s="1511"/>
      <c r="V12" s="1513"/>
      <c r="W12" s="1515"/>
      <c r="X12" s="1503"/>
      <c r="Y12" s="1503"/>
      <c r="Z12" s="1503"/>
    </row>
    <row r="13" spans="1:26" s="500" customFormat="1" ht="65.25" customHeight="1" x14ac:dyDescent="0.3">
      <c r="A13" s="457">
        <v>1501</v>
      </c>
      <c r="B13" s="496" t="s">
        <v>84</v>
      </c>
      <c r="C13" s="496">
        <v>23</v>
      </c>
      <c r="D13" s="496" t="s">
        <v>2855</v>
      </c>
      <c r="E13" s="496" t="s">
        <v>129</v>
      </c>
      <c r="F13" s="1531"/>
      <c r="G13" s="1532"/>
      <c r="H13" s="1532"/>
      <c r="I13" s="1532"/>
      <c r="J13" s="1533"/>
      <c r="K13" s="458" t="s">
        <v>154</v>
      </c>
      <c r="L13" s="497"/>
      <c r="M13" s="459">
        <f>M14+M19</f>
        <v>10000000000</v>
      </c>
      <c r="N13" s="459">
        <f>N14+N19</f>
        <v>10000000000</v>
      </c>
      <c r="O13" s="459">
        <f t="shared" ref="O13:R14" si="0">+O14</f>
        <v>0</v>
      </c>
      <c r="P13" s="459">
        <f>P14+P19</f>
        <v>10000000000</v>
      </c>
      <c r="Q13" s="314">
        <f t="shared" si="0"/>
        <v>0</v>
      </c>
      <c r="R13" s="460">
        <f>R14+R19</f>
        <v>10000000000</v>
      </c>
      <c r="S13" s="498"/>
      <c r="T13" s="499"/>
      <c r="U13" s="638"/>
      <c r="V13" s="639"/>
      <c r="W13" s="692"/>
      <c r="X13" s="686"/>
      <c r="Y13" s="686"/>
      <c r="Z13" s="686"/>
    </row>
    <row r="14" spans="1:26" s="500" customFormat="1" ht="47.25" customHeight="1" thickBot="1" x14ac:dyDescent="0.35">
      <c r="A14" s="461">
        <v>1501</v>
      </c>
      <c r="B14" s="463" t="s">
        <v>84</v>
      </c>
      <c r="C14" s="463">
        <v>23</v>
      </c>
      <c r="D14" s="463" t="s">
        <v>2855</v>
      </c>
      <c r="E14" s="463" t="s">
        <v>129</v>
      </c>
      <c r="F14" s="462" t="s">
        <v>94</v>
      </c>
      <c r="G14" s="1535"/>
      <c r="H14" s="1536"/>
      <c r="I14" s="1536"/>
      <c r="J14" s="1537"/>
      <c r="K14" s="501" t="s">
        <v>143</v>
      </c>
      <c r="L14" s="502"/>
      <c r="M14" s="464">
        <f>+M15</f>
        <v>7000000000</v>
      </c>
      <c r="N14" s="464">
        <f t="shared" ref="N14" si="1">+N15</f>
        <v>7000000000</v>
      </c>
      <c r="O14" s="464">
        <f t="shared" si="0"/>
        <v>0</v>
      </c>
      <c r="P14" s="464">
        <f t="shared" si="0"/>
        <v>7000000000</v>
      </c>
      <c r="Q14" s="464">
        <f t="shared" si="0"/>
        <v>0</v>
      </c>
      <c r="R14" s="464">
        <f t="shared" si="0"/>
        <v>7000000000</v>
      </c>
      <c r="S14" s="498"/>
      <c r="T14" s="499"/>
      <c r="U14" s="638"/>
      <c r="V14" s="639"/>
      <c r="W14" s="692"/>
      <c r="X14" s="686"/>
      <c r="Y14" s="686"/>
      <c r="Z14" s="686"/>
    </row>
    <row r="15" spans="1:26" s="509" customFormat="1" ht="44.25" customHeight="1" thickBot="1" x14ac:dyDescent="0.35">
      <c r="A15" s="1518"/>
      <c r="B15" s="1519"/>
      <c r="C15" s="1519"/>
      <c r="D15" s="1519"/>
      <c r="E15" s="1519"/>
      <c r="F15" s="1519"/>
      <c r="G15" s="1519"/>
      <c r="H15" s="1519"/>
      <c r="I15" s="1520"/>
      <c r="J15" s="503">
        <v>1</v>
      </c>
      <c r="K15" s="504" t="s">
        <v>2813</v>
      </c>
      <c r="L15" s="505"/>
      <c r="M15" s="506">
        <f t="shared" ref="M15:R15" si="2">SUM(M16:M17)</f>
        <v>7000000000</v>
      </c>
      <c r="N15" s="506">
        <f t="shared" si="2"/>
        <v>7000000000</v>
      </c>
      <c r="O15" s="506">
        <f t="shared" si="2"/>
        <v>0</v>
      </c>
      <c r="P15" s="506">
        <f t="shared" si="2"/>
        <v>7000000000</v>
      </c>
      <c r="Q15" s="698">
        <f t="shared" si="2"/>
        <v>0</v>
      </c>
      <c r="R15" s="507">
        <f t="shared" si="2"/>
        <v>7000000000</v>
      </c>
      <c r="S15" s="640"/>
      <c r="T15" s="641"/>
      <c r="V15" s="642"/>
      <c r="W15" s="787"/>
      <c r="X15" s="508"/>
      <c r="Y15" s="508"/>
      <c r="Z15" s="508"/>
    </row>
    <row r="16" spans="1:26" s="500" customFormat="1" ht="56.25" customHeight="1" x14ac:dyDescent="0.3">
      <c r="A16" s="465">
        <v>1501</v>
      </c>
      <c r="B16" s="466" t="s">
        <v>84</v>
      </c>
      <c r="C16" s="466">
        <v>23</v>
      </c>
      <c r="D16" s="466" t="s">
        <v>2855</v>
      </c>
      <c r="E16" s="466" t="s">
        <v>129</v>
      </c>
      <c r="F16" s="466" t="s">
        <v>94</v>
      </c>
      <c r="G16" s="467">
        <v>10</v>
      </c>
      <c r="H16" s="468" t="s">
        <v>39</v>
      </c>
      <c r="I16" s="468"/>
      <c r="J16" s="510" t="s">
        <v>40</v>
      </c>
      <c r="K16" s="511" t="s">
        <v>2827</v>
      </c>
      <c r="L16" s="467">
        <v>1</v>
      </c>
      <c r="M16" s="789">
        <v>6475000000</v>
      </c>
      <c r="N16" s="403">
        <f>+L16*M16</f>
        <v>6475000000</v>
      </c>
      <c r="O16" s="403">
        <v>0</v>
      </c>
      <c r="P16" s="403">
        <f>+N16+O16</f>
        <v>6475000000</v>
      </c>
      <c r="Q16" s="334">
        <v>0</v>
      </c>
      <c r="R16" s="469">
        <f t="shared" ref="R16:R17" si="3">+P16-Q16</f>
        <v>6475000000</v>
      </c>
      <c r="S16" s="690"/>
      <c r="T16" s="690"/>
      <c r="U16" s="638"/>
      <c r="V16" s="639"/>
      <c r="W16" s="692"/>
      <c r="X16" s="686"/>
      <c r="Y16" s="686"/>
      <c r="Z16" s="686"/>
    </row>
    <row r="17" spans="1:26" ht="51.75" customHeight="1" x14ac:dyDescent="0.25">
      <c r="A17" s="512">
        <v>1501</v>
      </c>
      <c r="B17" s="408" t="s">
        <v>84</v>
      </c>
      <c r="C17" s="408">
        <v>23</v>
      </c>
      <c r="D17" s="408" t="s">
        <v>2855</v>
      </c>
      <c r="E17" s="408" t="s">
        <v>129</v>
      </c>
      <c r="F17" s="408" t="s">
        <v>94</v>
      </c>
      <c r="G17" s="467">
        <v>10</v>
      </c>
      <c r="H17" s="409" t="s">
        <v>39</v>
      </c>
      <c r="I17" s="409"/>
      <c r="J17" s="510" t="s">
        <v>41</v>
      </c>
      <c r="K17" s="513" t="s">
        <v>2792</v>
      </c>
      <c r="L17" s="407">
        <v>1</v>
      </c>
      <c r="M17" s="790">
        <v>525000000</v>
      </c>
      <c r="N17" s="403">
        <f>+L17*M17</f>
        <v>525000000</v>
      </c>
      <c r="O17" s="406">
        <v>0</v>
      </c>
      <c r="P17" s="406">
        <f>+N17+O17</f>
        <v>525000000</v>
      </c>
      <c r="Q17" s="351">
        <v>0</v>
      </c>
      <c r="R17" s="514">
        <f t="shared" si="3"/>
        <v>525000000</v>
      </c>
      <c r="S17" s="690"/>
      <c r="T17" s="690"/>
      <c r="U17" s="638"/>
      <c r="V17" s="639"/>
      <c r="W17" s="692"/>
      <c r="X17" s="686"/>
      <c r="Y17" s="686"/>
      <c r="Z17" s="686"/>
    </row>
    <row r="18" spans="1:26" ht="37.5" customHeight="1" x14ac:dyDescent="0.25">
      <c r="A18" s="1521" t="s">
        <v>2981</v>
      </c>
      <c r="B18" s="1522"/>
      <c r="C18" s="1522"/>
      <c r="D18" s="1522"/>
      <c r="E18" s="1522"/>
      <c r="F18" s="1522"/>
      <c r="G18" s="1522"/>
      <c r="H18" s="1522"/>
      <c r="I18" s="1522"/>
      <c r="J18" s="1522"/>
      <c r="K18" s="1522"/>
      <c r="L18" s="1523"/>
      <c r="M18" s="411">
        <f>+M15</f>
        <v>7000000000</v>
      </c>
      <c r="N18" s="411">
        <f t="shared" ref="N18:R18" si="4">+N15</f>
        <v>7000000000</v>
      </c>
      <c r="O18" s="411">
        <f t="shared" si="4"/>
        <v>0</v>
      </c>
      <c r="P18" s="411">
        <f t="shared" si="4"/>
        <v>7000000000</v>
      </c>
      <c r="Q18" s="411">
        <f t="shared" si="4"/>
        <v>0</v>
      </c>
      <c r="R18" s="411">
        <f t="shared" si="4"/>
        <v>7000000000</v>
      </c>
      <c r="S18" s="515"/>
      <c r="T18" s="691"/>
      <c r="U18" s="643"/>
      <c r="V18" s="644"/>
      <c r="W18" s="691"/>
      <c r="X18" s="686"/>
      <c r="Y18" s="686"/>
      <c r="Z18" s="686"/>
    </row>
    <row r="19" spans="1:26" s="500" customFormat="1" ht="65.25" customHeight="1" x14ac:dyDescent="0.3">
      <c r="A19" s="683">
        <v>1501</v>
      </c>
      <c r="B19" s="517" t="s">
        <v>84</v>
      </c>
      <c r="C19" s="517">
        <v>23</v>
      </c>
      <c r="D19" s="517" t="s">
        <v>2855</v>
      </c>
      <c r="E19" s="517" t="s">
        <v>152</v>
      </c>
      <c r="F19" s="1538"/>
      <c r="G19" s="1539"/>
      <c r="H19" s="1539"/>
      <c r="I19" s="1539"/>
      <c r="J19" s="1540"/>
      <c r="K19" s="518" t="s">
        <v>151</v>
      </c>
      <c r="L19" s="519"/>
      <c r="M19" s="791">
        <f>+M20</f>
        <v>3000000000</v>
      </c>
      <c r="N19" s="520">
        <f t="shared" ref="N19:R19" si="5">+N20</f>
        <v>3000000000</v>
      </c>
      <c r="O19" s="520">
        <f t="shared" si="5"/>
        <v>0</v>
      </c>
      <c r="P19" s="520">
        <f t="shared" si="5"/>
        <v>3000000000</v>
      </c>
      <c r="Q19" s="413">
        <f t="shared" si="5"/>
        <v>0</v>
      </c>
      <c r="R19" s="521">
        <f t="shared" si="5"/>
        <v>3000000000</v>
      </c>
      <c r="S19" s="498"/>
      <c r="T19" s="692"/>
      <c r="U19" s="638"/>
      <c r="V19" s="639"/>
      <c r="W19" s="692"/>
      <c r="X19" s="686"/>
      <c r="Y19" s="692"/>
      <c r="Z19" s="692"/>
    </row>
    <row r="20" spans="1:26" s="500" customFormat="1" ht="30.75" customHeight="1" thickBot="1" x14ac:dyDescent="0.35">
      <c r="A20" s="522">
        <v>1501</v>
      </c>
      <c r="B20" s="523" t="s">
        <v>84</v>
      </c>
      <c r="C20" s="523">
        <v>23</v>
      </c>
      <c r="D20" s="523" t="s">
        <v>2855</v>
      </c>
      <c r="E20" s="523" t="s">
        <v>152</v>
      </c>
      <c r="F20" s="456" t="s">
        <v>94</v>
      </c>
      <c r="G20" s="1524"/>
      <c r="H20" s="1525"/>
      <c r="I20" s="1525"/>
      <c r="J20" s="1526"/>
      <c r="K20" s="524" t="s">
        <v>143</v>
      </c>
      <c r="L20" s="680"/>
      <c r="M20" s="792">
        <f>+M21+M24</f>
        <v>3000000000</v>
      </c>
      <c r="N20" s="792">
        <f t="shared" ref="N20:R20" si="6">+N21+N24</f>
        <v>3000000000</v>
      </c>
      <c r="O20" s="792">
        <f t="shared" si="6"/>
        <v>0</v>
      </c>
      <c r="P20" s="792">
        <f t="shared" si="6"/>
        <v>3000000000</v>
      </c>
      <c r="Q20" s="792">
        <f t="shared" si="6"/>
        <v>0</v>
      </c>
      <c r="R20" s="792">
        <f t="shared" si="6"/>
        <v>3000000000</v>
      </c>
      <c r="S20" s="498"/>
      <c r="T20" s="692"/>
      <c r="U20" s="638"/>
      <c r="V20" s="639"/>
      <c r="W20" s="692"/>
      <c r="X20" s="686"/>
      <c r="Y20" s="692"/>
      <c r="Z20" s="692"/>
    </row>
    <row r="21" spans="1:26" s="500" customFormat="1" ht="44.25" customHeight="1" thickBot="1" x14ac:dyDescent="0.35">
      <c r="A21" s="1518"/>
      <c r="B21" s="1519"/>
      <c r="C21" s="1519"/>
      <c r="D21" s="1519"/>
      <c r="E21" s="1519"/>
      <c r="F21" s="1519"/>
      <c r="G21" s="1519"/>
      <c r="H21" s="1519"/>
      <c r="I21" s="1520"/>
      <c r="J21" s="503">
        <v>3</v>
      </c>
      <c r="K21" s="504" t="s">
        <v>2793</v>
      </c>
      <c r="L21" s="505"/>
      <c r="M21" s="914">
        <f>SUM(M22:M23)</f>
        <v>1812000000</v>
      </c>
      <c r="N21" s="506">
        <f t="shared" ref="N21:R21" si="7">SUM(N22:N23)</f>
        <v>1812000000</v>
      </c>
      <c r="O21" s="506">
        <f t="shared" si="7"/>
        <v>0</v>
      </c>
      <c r="P21" s="506">
        <f t="shared" si="7"/>
        <v>1812000000</v>
      </c>
      <c r="Q21" s="698">
        <f t="shared" si="7"/>
        <v>0</v>
      </c>
      <c r="R21" s="507">
        <f t="shared" si="7"/>
        <v>1812000000</v>
      </c>
      <c r="S21" s="498"/>
      <c r="T21" s="692"/>
      <c r="U21" s="638"/>
      <c r="V21" s="639"/>
      <c r="W21" s="692"/>
      <c r="X21" s="686"/>
      <c r="Y21" s="686"/>
      <c r="Z21" s="686"/>
    </row>
    <row r="22" spans="1:26" ht="51.75" customHeight="1" x14ac:dyDescent="0.25">
      <c r="A22" s="467">
        <v>1501</v>
      </c>
      <c r="B22" s="466" t="s">
        <v>84</v>
      </c>
      <c r="C22" s="466">
        <v>23</v>
      </c>
      <c r="D22" s="466" t="s">
        <v>2855</v>
      </c>
      <c r="E22" s="466" t="s">
        <v>152</v>
      </c>
      <c r="F22" s="466" t="s">
        <v>94</v>
      </c>
      <c r="G22" s="467">
        <v>10</v>
      </c>
      <c r="H22" s="468" t="s">
        <v>39</v>
      </c>
      <c r="I22" s="468"/>
      <c r="J22" s="525" t="s">
        <v>42</v>
      </c>
      <c r="K22" s="511" t="s">
        <v>2794</v>
      </c>
      <c r="L22" s="467">
        <v>1</v>
      </c>
      <c r="M22" s="789">
        <v>1678000000</v>
      </c>
      <c r="N22" s="403">
        <f>+M22*L22</f>
        <v>1678000000</v>
      </c>
      <c r="O22" s="403">
        <v>0</v>
      </c>
      <c r="P22" s="403">
        <f>+N22+O22</f>
        <v>1678000000</v>
      </c>
      <c r="Q22" s="927">
        <v>0</v>
      </c>
      <c r="R22" s="403">
        <f t="shared" ref="R22:R23" si="8">+P22-Q22</f>
        <v>1678000000</v>
      </c>
      <c r="S22" s="690"/>
      <c r="T22" s="690"/>
      <c r="U22" s="638"/>
      <c r="V22" s="639"/>
      <c r="W22" s="692"/>
      <c r="X22" s="686"/>
      <c r="Y22" s="686"/>
      <c r="Z22" s="686"/>
    </row>
    <row r="23" spans="1:26" ht="51.75" customHeight="1" thickBot="1" x14ac:dyDescent="0.3">
      <c r="A23" s="908">
        <v>1501</v>
      </c>
      <c r="B23" s="909" t="s">
        <v>84</v>
      </c>
      <c r="C23" s="909">
        <v>23</v>
      </c>
      <c r="D23" s="909" t="s">
        <v>2855</v>
      </c>
      <c r="E23" s="909" t="s">
        <v>152</v>
      </c>
      <c r="F23" s="909" t="s">
        <v>94</v>
      </c>
      <c r="G23" s="908">
        <v>10</v>
      </c>
      <c r="H23" s="910" t="s">
        <v>39</v>
      </c>
      <c r="I23" s="910"/>
      <c r="J23" s="525" t="s">
        <v>162</v>
      </c>
      <c r="K23" s="911" t="s">
        <v>2978</v>
      </c>
      <c r="L23" s="908">
        <v>1</v>
      </c>
      <c r="M23" s="912">
        <v>134000000</v>
      </c>
      <c r="N23" s="913">
        <f>+M23*L23</f>
        <v>134000000</v>
      </c>
      <c r="O23" s="913">
        <v>0</v>
      </c>
      <c r="P23" s="913">
        <f>+N23+O23</f>
        <v>134000000</v>
      </c>
      <c r="Q23" s="1105">
        <v>0</v>
      </c>
      <c r="R23" s="913">
        <f t="shared" si="8"/>
        <v>134000000</v>
      </c>
      <c r="S23" s="690"/>
      <c r="T23" s="690"/>
      <c r="U23" s="638"/>
      <c r="V23" s="639"/>
      <c r="W23" s="692"/>
      <c r="X23" s="686"/>
      <c r="Y23" s="686"/>
      <c r="Z23" s="686"/>
    </row>
    <row r="24" spans="1:26" s="509" customFormat="1" ht="44.25" customHeight="1" thickBot="1" x14ac:dyDescent="0.35">
      <c r="A24" s="1518"/>
      <c r="B24" s="1519"/>
      <c r="C24" s="1519"/>
      <c r="D24" s="1519"/>
      <c r="E24" s="1519"/>
      <c r="F24" s="1519"/>
      <c r="G24" s="1519"/>
      <c r="H24" s="1519"/>
      <c r="I24" s="1520"/>
      <c r="J24" s="503">
        <v>4</v>
      </c>
      <c r="K24" s="504" t="s">
        <v>186</v>
      </c>
      <c r="L24" s="505"/>
      <c r="M24" s="506">
        <f>+M26+M25</f>
        <v>1188000000</v>
      </c>
      <c r="N24" s="506">
        <f t="shared" ref="N24:R24" si="9">+N26+N25</f>
        <v>1188000000</v>
      </c>
      <c r="O24" s="506">
        <f t="shared" si="9"/>
        <v>0</v>
      </c>
      <c r="P24" s="506">
        <f t="shared" si="9"/>
        <v>1188000000</v>
      </c>
      <c r="Q24" s="506">
        <f t="shared" si="9"/>
        <v>0</v>
      </c>
      <c r="R24" s="507">
        <f t="shared" si="9"/>
        <v>1188000000</v>
      </c>
      <c r="S24" s="640"/>
      <c r="T24" s="641"/>
      <c r="V24" s="642"/>
      <c r="W24" s="787"/>
      <c r="X24" s="508"/>
      <c r="Y24" s="508"/>
      <c r="Z24" s="508"/>
    </row>
    <row r="25" spans="1:26" s="500" customFormat="1" ht="76.5" customHeight="1" x14ac:dyDescent="0.3">
      <c r="A25" s="465">
        <v>1501</v>
      </c>
      <c r="B25" s="466" t="s">
        <v>84</v>
      </c>
      <c r="C25" s="466">
        <v>23</v>
      </c>
      <c r="D25" s="466" t="s">
        <v>2855</v>
      </c>
      <c r="E25" s="466" t="s">
        <v>152</v>
      </c>
      <c r="F25" s="466" t="s">
        <v>94</v>
      </c>
      <c r="G25" s="467">
        <v>10</v>
      </c>
      <c r="H25" s="468" t="s">
        <v>39</v>
      </c>
      <c r="I25" s="468"/>
      <c r="J25" s="510" t="s">
        <v>47</v>
      </c>
      <c r="K25" s="511" t="s">
        <v>2979</v>
      </c>
      <c r="L25" s="467">
        <v>1</v>
      </c>
      <c r="M25" s="403">
        <v>1092960000</v>
      </c>
      <c r="N25" s="403">
        <f>+L25*M25</f>
        <v>1092960000</v>
      </c>
      <c r="O25" s="403">
        <v>0</v>
      </c>
      <c r="P25" s="403">
        <f>+N25+O25</f>
        <v>1092960000</v>
      </c>
      <c r="Q25" s="927">
        <v>0</v>
      </c>
      <c r="R25" s="469">
        <f t="shared" ref="R25:R26" si="10">+P25-Q25</f>
        <v>1092960000</v>
      </c>
      <c r="S25" s="498"/>
      <c r="T25" s="690"/>
      <c r="U25" s="638"/>
      <c r="V25" s="639"/>
      <c r="W25" s="692"/>
      <c r="X25" s="686"/>
      <c r="Y25" s="686"/>
      <c r="Z25" s="686"/>
    </row>
    <row r="26" spans="1:26" s="500" customFormat="1" ht="56.25" customHeight="1" x14ac:dyDescent="0.3">
      <c r="A26" s="901">
        <v>1501</v>
      </c>
      <c r="B26" s="902" t="s">
        <v>84</v>
      </c>
      <c r="C26" s="902">
        <v>23</v>
      </c>
      <c r="D26" s="902" t="s">
        <v>2855</v>
      </c>
      <c r="E26" s="902" t="s">
        <v>152</v>
      </c>
      <c r="F26" s="902" t="s">
        <v>94</v>
      </c>
      <c r="G26" s="903">
        <v>10</v>
      </c>
      <c r="H26" s="904" t="s">
        <v>39</v>
      </c>
      <c r="I26" s="904"/>
      <c r="J26" s="525" t="s">
        <v>48</v>
      </c>
      <c r="K26" s="905" t="s">
        <v>2980</v>
      </c>
      <c r="L26" s="903">
        <v>1</v>
      </c>
      <c r="M26" s="906">
        <v>95040000</v>
      </c>
      <c r="N26" s="906">
        <f>+L26*M26</f>
        <v>95040000</v>
      </c>
      <c r="O26" s="906">
        <v>0</v>
      </c>
      <c r="P26" s="906">
        <f>+N26+O26</f>
        <v>95040000</v>
      </c>
      <c r="Q26" s="1106">
        <v>0</v>
      </c>
      <c r="R26" s="907">
        <f t="shared" si="10"/>
        <v>95040000</v>
      </c>
      <c r="S26" s="498"/>
      <c r="T26" s="690"/>
      <c r="U26" s="638"/>
      <c r="V26" s="639"/>
      <c r="W26" s="692"/>
      <c r="X26" s="686"/>
      <c r="Y26" s="686"/>
      <c r="Z26" s="686"/>
    </row>
    <row r="27" spans="1:26" ht="46.5" customHeight="1" x14ac:dyDescent="0.25">
      <c r="A27" s="1521" t="s">
        <v>2981</v>
      </c>
      <c r="B27" s="1522"/>
      <c r="C27" s="1522"/>
      <c r="D27" s="1522"/>
      <c r="E27" s="1522"/>
      <c r="F27" s="1522"/>
      <c r="G27" s="1522"/>
      <c r="H27" s="1522"/>
      <c r="I27" s="1522"/>
      <c r="J27" s="1522"/>
      <c r="K27" s="1522"/>
      <c r="L27" s="1523"/>
      <c r="M27" s="411">
        <f>+M21+M24</f>
        <v>3000000000</v>
      </c>
      <c r="N27" s="411">
        <f t="shared" ref="N27:R27" si="11">+N21+N24</f>
        <v>3000000000</v>
      </c>
      <c r="O27" s="411">
        <f t="shared" si="11"/>
        <v>0</v>
      </c>
      <c r="P27" s="411">
        <f t="shared" si="11"/>
        <v>3000000000</v>
      </c>
      <c r="Q27" s="411">
        <f t="shared" si="11"/>
        <v>0</v>
      </c>
      <c r="R27" s="411">
        <f t="shared" si="11"/>
        <v>3000000000</v>
      </c>
      <c r="S27" s="682"/>
      <c r="T27" s="526"/>
      <c r="U27" s="643"/>
      <c r="V27" s="644"/>
      <c r="W27" s="691"/>
      <c r="X27" s="516"/>
      <c r="Y27" s="516"/>
      <c r="Z27" s="516"/>
    </row>
    <row r="28" spans="1:26" ht="45" customHeight="1" thickBot="1" x14ac:dyDescent="0.3">
      <c r="A28" s="1521" t="s">
        <v>187</v>
      </c>
      <c r="B28" s="1522"/>
      <c r="C28" s="1522"/>
      <c r="D28" s="1522"/>
      <c r="E28" s="1522"/>
      <c r="F28" s="681"/>
      <c r="G28" s="681"/>
      <c r="H28" s="681"/>
      <c r="I28" s="681"/>
      <c r="J28" s="681"/>
      <c r="K28" s="681"/>
      <c r="L28" s="684"/>
      <c r="M28" s="411">
        <f t="shared" ref="M28:R28" si="12">+M18+M27</f>
        <v>10000000000</v>
      </c>
      <c r="N28" s="411">
        <f t="shared" si="12"/>
        <v>10000000000</v>
      </c>
      <c r="O28" s="411">
        <f t="shared" si="12"/>
        <v>0</v>
      </c>
      <c r="P28" s="411">
        <f t="shared" si="12"/>
        <v>10000000000</v>
      </c>
      <c r="Q28" s="411">
        <f t="shared" si="12"/>
        <v>0</v>
      </c>
      <c r="R28" s="411">
        <f t="shared" si="12"/>
        <v>10000000000</v>
      </c>
      <c r="S28" s="528"/>
      <c r="T28" s="529"/>
      <c r="U28" s="645"/>
      <c r="V28" s="644"/>
      <c r="W28" s="691"/>
      <c r="X28" s="516"/>
      <c r="Y28" s="516"/>
      <c r="Z28" s="516"/>
    </row>
    <row r="29" spans="1:26" ht="294.75" customHeight="1" x14ac:dyDescent="0.25">
      <c r="A29" s="1274" t="s">
        <v>2991</v>
      </c>
      <c r="B29" s="1275"/>
      <c r="C29" s="1275"/>
      <c r="D29" s="1275"/>
      <c r="E29" s="1275"/>
      <c r="F29" s="1275"/>
      <c r="G29" s="1275"/>
      <c r="H29" s="1275"/>
      <c r="I29" s="1275"/>
      <c r="J29" s="1275"/>
      <c r="K29" s="1276"/>
      <c r="L29" s="887" t="s">
        <v>44</v>
      </c>
      <c r="M29" s="1274" t="s">
        <v>2992</v>
      </c>
      <c r="N29" s="1275"/>
      <c r="O29" s="1276"/>
      <c r="P29" s="1274" t="s">
        <v>2993</v>
      </c>
      <c r="Q29" s="1275"/>
      <c r="R29" s="1276"/>
      <c r="S29" s="531"/>
      <c r="T29" s="531"/>
      <c r="U29" s="646"/>
      <c r="V29" s="647"/>
      <c r="W29" s="788"/>
      <c r="X29" s="531"/>
      <c r="Y29" s="531"/>
      <c r="Z29" s="531"/>
    </row>
    <row r="30" spans="1:26" ht="54.75" customHeight="1" thickBot="1" x14ac:dyDescent="0.3">
      <c r="A30" s="1542" t="s">
        <v>45</v>
      </c>
      <c r="B30" s="1543"/>
      <c r="C30" s="1544">
        <v>45658</v>
      </c>
      <c r="D30" s="1544"/>
      <c r="E30" s="1544"/>
      <c r="F30" s="1544"/>
      <c r="G30" s="1544"/>
      <c r="H30" s="1544"/>
      <c r="I30" s="1544"/>
      <c r="J30" s="1544"/>
      <c r="K30" s="1545"/>
      <c r="L30" s="527" t="str">
        <f>+A30</f>
        <v>FECHA:</v>
      </c>
      <c r="M30" s="1544">
        <f>+C30</f>
        <v>45658</v>
      </c>
      <c r="N30" s="1543"/>
      <c r="O30" s="1543"/>
      <c r="P30" s="470" t="str">
        <f>+L30</f>
        <v>FECHA:</v>
      </c>
      <c r="Q30" s="1544">
        <f>+M30</f>
        <v>45658</v>
      </c>
      <c r="R30" s="1546"/>
      <c r="S30" s="531"/>
      <c r="T30" s="531"/>
      <c r="U30" s="646"/>
      <c r="V30" s="647"/>
      <c r="W30" s="788"/>
      <c r="X30" s="531"/>
      <c r="Y30" s="531"/>
      <c r="Z30" s="531"/>
    </row>
    <row r="31" spans="1:26" x14ac:dyDescent="0.25">
      <c r="S31" s="531"/>
      <c r="T31" s="531"/>
      <c r="U31" s="646"/>
      <c r="V31" s="647"/>
      <c r="W31" s="788"/>
      <c r="X31" s="531"/>
      <c r="Y31" s="531"/>
      <c r="Z31" s="531"/>
    </row>
    <row r="32" spans="1:26" x14ac:dyDescent="0.25">
      <c r="S32" s="532"/>
    </row>
    <row r="33" spans="1:23" s="441" customFormat="1" ht="32.25" customHeight="1" x14ac:dyDescent="0.25">
      <c r="A33" s="410"/>
      <c r="B33" s="410"/>
      <c r="C33" s="410"/>
      <c r="D33" s="410"/>
      <c r="E33" s="530"/>
      <c r="F33" s="410"/>
      <c r="G33" s="410"/>
      <c r="H33" s="410"/>
      <c r="I33" s="410"/>
      <c r="J33" s="410"/>
      <c r="K33" s="410"/>
      <c r="L33" s="410"/>
      <c r="M33" s="410"/>
      <c r="N33" s="410"/>
      <c r="O33" s="410"/>
      <c r="P33" s="379" t="s">
        <v>86</v>
      </c>
      <c r="Q33" s="520">
        <f>+Q28</f>
        <v>0</v>
      </c>
      <c r="R33" s="520"/>
      <c r="T33" s="531"/>
      <c r="U33" s="646"/>
      <c r="V33" s="647"/>
      <c r="W33" s="788"/>
    </row>
    <row r="34" spans="1:23" ht="32.25" customHeight="1" x14ac:dyDescent="0.25">
      <c r="P34" s="379"/>
      <c r="Q34" s="520"/>
      <c r="R34" s="520"/>
    </row>
    <row r="35" spans="1:23" ht="32.25" customHeight="1" x14ac:dyDescent="0.25">
      <c r="A35" s="441"/>
      <c r="B35" s="441"/>
      <c r="C35" s="441"/>
      <c r="D35" s="441"/>
      <c r="E35" s="534"/>
      <c r="F35" s="441"/>
      <c r="G35" s="441"/>
      <c r="H35" s="441"/>
      <c r="I35" s="441"/>
      <c r="J35" s="441"/>
      <c r="K35" s="441"/>
      <c r="L35" s="441"/>
      <c r="M35" s="535"/>
      <c r="N35" s="441"/>
      <c r="O35" s="826">
        <v>43608000000</v>
      </c>
      <c r="P35" s="379" t="s">
        <v>58</v>
      </c>
      <c r="Q35" s="736">
        <v>0</v>
      </c>
      <c r="R35" s="536"/>
    </row>
    <row r="36" spans="1:23" ht="20.25" x14ac:dyDescent="0.25">
      <c r="M36" s="537"/>
      <c r="P36" s="379" t="s">
        <v>85</v>
      </c>
      <c r="Q36" s="520">
        <f>+Q33-Q35</f>
        <v>0</v>
      </c>
      <c r="R36" s="538"/>
    </row>
    <row r="37" spans="1:23" ht="20.25" x14ac:dyDescent="0.3">
      <c r="M37" s="539"/>
      <c r="P37" s="650"/>
      <c r="Q37" s="540"/>
      <c r="R37" s="538"/>
    </row>
    <row r="38" spans="1:23" x14ac:dyDescent="0.25">
      <c r="M38" s="541"/>
    </row>
  </sheetData>
  <mergeCells count="54">
    <mergeCell ref="A29:K29"/>
    <mergeCell ref="P29:R29"/>
    <mergeCell ref="A30:B30"/>
    <mergeCell ref="C30:K30"/>
    <mergeCell ref="M30:O30"/>
    <mergeCell ref="Q30:R30"/>
    <mergeCell ref="M29:O29"/>
    <mergeCell ref="A15:I15"/>
    <mergeCell ref="A18:L18"/>
    <mergeCell ref="F19:J19"/>
    <mergeCell ref="G11:G12"/>
    <mergeCell ref="H11:I11"/>
    <mergeCell ref="J11:K11"/>
    <mergeCell ref="H9:K9"/>
    <mergeCell ref="L9:M9"/>
    <mergeCell ref="F13:J13"/>
    <mergeCell ref="A11:F11"/>
    <mergeCell ref="G14:J14"/>
    <mergeCell ref="A9:G9"/>
    <mergeCell ref="A24:I24"/>
    <mergeCell ref="A27:L27"/>
    <mergeCell ref="A28:E28"/>
    <mergeCell ref="A21:I21"/>
    <mergeCell ref="G20:J20"/>
    <mergeCell ref="Z9:Z12"/>
    <mergeCell ref="L10:M10"/>
    <mergeCell ref="M11:M12"/>
    <mergeCell ref="N11:N12"/>
    <mergeCell ref="S9:S12"/>
    <mergeCell ref="T9:T12"/>
    <mergeCell ref="U9:U12"/>
    <mergeCell ref="V9:V12"/>
    <mergeCell ref="W9:W12"/>
    <mergeCell ref="X9:X12"/>
    <mergeCell ref="L11:L12"/>
    <mergeCell ref="O11:O12"/>
    <mergeCell ref="P11:P12"/>
    <mergeCell ref="Q11:Q12"/>
    <mergeCell ref="R11:R12"/>
    <mergeCell ref="Y9:Y12"/>
    <mergeCell ref="S1:Z8"/>
    <mergeCell ref="A2:G2"/>
    <mergeCell ref="A3:G3"/>
    <mergeCell ref="H3:P4"/>
    <mergeCell ref="A4:G4"/>
    <mergeCell ref="A5:R5"/>
    <mergeCell ref="L6:R6"/>
    <mergeCell ref="A7:F7"/>
    <mergeCell ref="G7:K7"/>
    <mergeCell ref="L7:M7"/>
    <mergeCell ref="L8:M8"/>
    <mergeCell ref="A1:G1"/>
    <mergeCell ref="H1:P2"/>
    <mergeCell ref="Q1:R4"/>
  </mergeCells>
  <printOptions horizontalCentered="1"/>
  <pageMargins left="0.25" right="0.25" top="0.75" bottom="0.75" header="0.3" footer="0.3"/>
  <pageSetup paperSize="9" scale="30" fitToHeight="0" orientation="landscape" horizontalDpi="1200" verticalDpi="1200" r:id="rId1"/>
  <headerFooter>
    <oddFooter>&amp;CPágina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249977111117893"/>
  </sheetPr>
  <dimension ref="A1:Z27"/>
  <sheetViews>
    <sheetView view="pageBreakPreview" zoomScale="70" zoomScaleNormal="85" zoomScaleSheetLayoutView="70" workbookViewId="0">
      <selection activeCell="E27" sqref="E27"/>
    </sheetView>
  </sheetViews>
  <sheetFormatPr baseColWidth="10" defaultColWidth="11.42578125" defaultRowHeight="13.5" x14ac:dyDescent="0.25"/>
  <cols>
    <col min="1" max="1" width="10.5703125" style="268" customWidth="1"/>
    <col min="2" max="2" width="9.5703125" style="268" customWidth="1"/>
    <col min="3" max="3" width="6.85546875" style="268" customWidth="1"/>
    <col min="4" max="4" width="14.42578125" style="268" customWidth="1"/>
    <col min="5" max="5" width="12.28515625" style="268" bestFit="1" customWidth="1"/>
    <col min="6" max="6" width="6.85546875" style="268" customWidth="1"/>
    <col min="7" max="7" width="12.7109375" style="268" customWidth="1"/>
    <col min="8" max="8" width="6.140625" style="268" customWidth="1"/>
    <col min="9" max="9" width="11" style="268" customWidth="1"/>
    <col min="10" max="10" width="18.5703125" style="268" customWidth="1"/>
    <col min="11" max="11" width="59.28515625" style="268" customWidth="1"/>
    <col min="12" max="12" width="10.7109375" style="268" customWidth="1"/>
    <col min="13" max="13" width="29.85546875" style="268" customWidth="1"/>
    <col min="14" max="15" width="31.42578125" style="268" customWidth="1"/>
    <col min="16" max="16" width="34.140625" style="269" customWidth="1"/>
    <col min="17" max="17" width="29.5703125" style="268" customWidth="1"/>
    <col min="18" max="18" width="31.42578125" style="269" customWidth="1"/>
    <col min="19" max="19" width="30.28515625" style="268" bestFit="1" customWidth="1"/>
    <col min="20" max="20" width="23.42578125" style="268" bestFit="1" customWidth="1"/>
    <col min="21" max="21" width="23" style="268" bestFit="1" customWidth="1"/>
    <col min="22" max="22" width="19.28515625" style="268" bestFit="1" customWidth="1"/>
    <col min="23" max="23" width="27" style="268" customWidth="1"/>
    <col min="24" max="24" width="24.42578125" style="268" customWidth="1"/>
    <col min="25" max="25" width="27.85546875" style="268" bestFit="1" customWidth="1"/>
    <col min="26" max="26" width="23.5703125" style="268" bestFit="1" customWidth="1"/>
    <col min="27" max="16384" width="11.42578125" style="268"/>
  </cols>
  <sheetData>
    <row r="1" spans="1:26" s="182" customFormat="1" ht="23.25" customHeight="1" x14ac:dyDescent="0.25">
      <c r="A1" s="1547" t="s">
        <v>1</v>
      </c>
      <c r="B1" s="1548"/>
      <c r="C1" s="1548"/>
      <c r="D1" s="1548"/>
      <c r="E1" s="1548"/>
      <c r="F1" s="1548"/>
      <c r="G1" s="1549"/>
      <c r="H1" s="1331" t="s">
        <v>183</v>
      </c>
      <c r="I1" s="1331"/>
      <c r="J1" s="1331"/>
      <c r="K1" s="1331"/>
      <c r="L1" s="1331"/>
      <c r="M1" s="1331"/>
      <c r="N1" s="1331"/>
      <c r="O1" s="1331"/>
      <c r="P1" s="1331"/>
      <c r="Q1" s="1550" t="s">
        <v>5</v>
      </c>
      <c r="R1" s="1551"/>
      <c r="S1" s="1335" t="s">
        <v>2785</v>
      </c>
      <c r="T1" s="1335"/>
      <c r="U1" s="1335"/>
      <c r="V1" s="1335"/>
      <c r="W1" s="1335"/>
      <c r="X1" s="1335"/>
      <c r="Y1" s="1335"/>
      <c r="Z1" s="1336"/>
    </row>
    <row r="2" spans="1:26" s="182" customFormat="1" ht="23.25" customHeight="1" x14ac:dyDescent="0.25">
      <c r="A2" s="1554" t="s">
        <v>2798</v>
      </c>
      <c r="B2" s="1555"/>
      <c r="C2" s="1555"/>
      <c r="D2" s="1555"/>
      <c r="E2" s="1555"/>
      <c r="F2" s="1555"/>
      <c r="G2" s="1555"/>
      <c r="H2" s="1183"/>
      <c r="I2" s="1183"/>
      <c r="J2" s="1183"/>
      <c r="K2" s="1183"/>
      <c r="L2" s="1183"/>
      <c r="M2" s="1183"/>
      <c r="N2" s="1183"/>
      <c r="O2" s="1183"/>
      <c r="P2" s="1183"/>
      <c r="Q2" s="1552"/>
      <c r="R2" s="1553"/>
      <c r="S2" s="1335"/>
      <c r="T2" s="1335"/>
      <c r="U2" s="1335"/>
      <c r="V2" s="1335"/>
      <c r="W2" s="1335"/>
      <c r="X2" s="1335"/>
      <c r="Y2" s="1335"/>
      <c r="Z2" s="1336"/>
    </row>
    <row r="3" spans="1:26" s="182" customFormat="1" ht="23.25" customHeight="1" x14ac:dyDescent="0.25">
      <c r="A3" s="1554" t="s">
        <v>2799</v>
      </c>
      <c r="B3" s="1555"/>
      <c r="C3" s="1555"/>
      <c r="D3" s="1555"/>
      <c r="E3" s="1555"/>
      <c r="F3" s="1555"/>
      <c r="G3" s="1555"/>
      <c r="H3" s="1183" t="s">
        <v>184</v>
      </c>
      <c r="I3" s="1183"/>
      <c r="J3" s="1183"/>
      <c r="K3" s="1183"/>
      <c r="L3" s="1183"/>
      <c r="M3" s="1183"/>
      <c r="N3" s="1183"/>
      <c r="O3" s="1183"/>
      <c r="P3" s="1183"/>
      <c r="Q3" s="1552"/>
      <c r="R3" s="1553"/>
      <c r="S3" s="1335"/>
      <c r="T3" s="1335"/>
      <c r="U3" s="1335"/>
      <c r="V3" s="1335"/>
      <c r="W3" s="1335"/>
      <c r="X3" s="1335"/>
      <c r="Y3" s="1335"/>
      <c r="Z3" s="1336"/>
    </row>
    <row r="4" spans="1:26" s="182" customFormat="1" ht="23.25" customHeight="1" x14ac:dyDescent="0.25">
      <c r="A4" s="1556" t="s">
        <v>2800</v>
      </c>
      <c r="B4" s="1557"/>
      <c r="C4" s="1557"/>
      <c r="D4" s="1557"/>
      <c r="E4" s="1557"/>
      <c r="F4" s="1557"/>
      <c r="G4" s="1558"/>
      <c r="H4" s="1183"/>
      <c r="I4" s="1183"/>
      <c r="J4" s="1183"/>
      <c r="K4" s="1183"/>
      <c r="L4" s="1183"/>
      <c r="M4" s="1183"/>
      <c r="N4" s="1183"/>
      <c r="O4" s="1183"/>
      <c r="P4" s="1183"/>
      <c r="Q4" s="1552"/>
      <c r="R4" s="1553"/>
      <c r="S4" s="1335"/>
      <c r="T4" s="1335"/>
      <c r="U4" s="1335"/>
      <c r="V4" s="1335"/>
      <c r="W4" s="1335"/>
      <c r="X4" s="1335"/>
      <c r="Y4" s="1335"/>
      <c r="Z4" s="1336"/>
    </row>
    <row r="5" spans="1:26" s="182" customFormat="1" ht="9.75" customHeight="1" x14ac:dyDescent="0.25">
      <c r="A5" s="1341"/>
      <c r="B5" s="1342"/>
      <c r="C5" s="1342"/>
      <c r="D5" s="1342"/>
      <c r="E5" s="1342"/>
      <c r="F5" s="1342"/>
      <c r="G5" s="1342"/>
      <c r="H5" s="1342"/>
      <c r="I5" s="1342"/>
      <c r="J5" s="1342"/>
      <c r="K5" s="1342"/>
      <c r="L5" s="1342"/>
      <c r="M5" s="1342"/>
      <c r="N5" s="1342"/>
      <c r="O5" s="1342"/>
      <c r="P5" s="1342"/>
      <c r="Q5" s="1342"/>
      <c r="R5" s="1343"/>
      <c r="S5" s="1335"/>
      <c r="T5" s="1335"/>
      <c r="U5" s="1335"/>
      <c r="V5" s="1335"/>
      <c r="W5" s="1335"/>
      <c r="X5" s="1335"/>
      <c r="Y5" s="1335"/>
      <c r="Z5" s="1336"/>
    </row>
    <row r="6" spans="1:26" s="182" customFormat="1" ht="24.75" customHeight="1" x14ac:dyDescent="0.25">
      <c r="A6" s="194"/>
      <c r="B6" s="195"/>
      <c r="C6" s="195"/>
      <c r="D6" s="195"/>
      <c r="E6" s="195"/>
      <c r="F6" s="195"/>
      <c r="G6" s="195"/>
      <c r="H6" s="196"/>
      <c r="I6" s="196"/>
      <c r="J6" s="196"/>
      <c r="K6" s="197"/>
      <c r="L6" s="1344" t="s">
        <v>2958</v>
      </c>
      <c r="M6" s="1344"/>
      <c r="N6" s="1344"/>
      <c r="O6" s="1344"/>
      <c r="P6" s="1344"/>
      <c r="Q6" s="1344"/>
      <c r="R6" s="1345"/>
      <c r="S6" s="1335"/>
      <c r="T6" s="1335"/>
      <c r="U6" s="1335"/>
      <c r="V6" s="1335"/>
      <c r="W6" s="1335"/>
      <c r="X6" s="1335"/>
      <c r="Y6" s="1335"/>
      <c r="Z6" s="1336"/>
    </row>
    <row r="7" spans="1:26" s="182" customFormat="1" ht="48.75" customHeight="1" x14ac:dyDescent="0.25">
      <c r="A7" s="1312" t="s">
        <v>91</v>
      </c>
      <c r="B7" s="1191"/>
      <c r="C7" s="1191"/>
      <c r="D7" s="1191"/>
      <c r="E7" s="1191"/>
      <c r="F7" s="1191"/>
      <c r="G7" s="1192" t="s">
        <v>106</v>
      </c>
      <c r="H7" s="1192"/>
      <c r="I7" s="1192"/>
      <c r="J7" s="1192"/>
      <c r="K7" s="1193"/>
      <c r="L7" s="1346" t="s">
        <v>7</v>
      </c>
      <c r="M7" s="1347"/>
      <c r="N7" s="198">
        <f>+P19</f>
        <v>5000000000</v>
      </c>
      <c r="O7" s="199"/>
      <c r="P7" s="380" t="s">
        <v>8</v>
      </c>
      <c r="Q7" s="198">
        <v>0</v>
      </c>
      <c r="R7" s="422"/>
      <c r="S7" s="1335"/>
      <c r="T7" s="1335"/>
      <c r="U7" s="1335"/>
      <c r="V7" s="1335"/>
      <c r="W7" s="1335"/>
      <c r="X7" s="1335"/>
      <c r="Y7" s="1335"/>
      <c r="Z7" s="1336"/>
    </row>
    <row r="8" spans="1:26" s="182" customFormat="1" ht="27" customHeight="1" x14ac:dyDescent="0.25">
      <c r="A8" s="202"/>
      <c r="B8" s="542"/>
      <c r="C8" s="542"/>
      <c r="D8" s="542"/>
      <c r="E8" s="542"/>
      <c r="F8" s="542"/>
      <c r="G8" s="542"/>
      <c r="H8" s="542"/>
      <c r="I8" s="542"/>
      <c r="J8" s="542"/>
      <c r="K8" s="203"/>
      <c r="L8" s="1348" t="s">
        <v>9</v>
      </c>
      <c r="M8" s="1349"/>
      <c r="N8" s="543">
        <v>0</v>
      </c>
      <c r="O8" s="544"/>
      <c r="P8" s="550" t="s">
        <v>10</v>
      </c>
      <c r="Q8" s="543">
        <v>0</v>
      </c>
      <c r="R8" s="423"/>
      <c r="S8" s="1337"/>
      <c r="T8" s="1337"/>
      <c r="U8" s="1337"/>
      <c r="V8" s="1337"/>
      <c r="W8" s="1337"/>
      <c r="X8" s="1337"/>
      <c r="Y8" s="1337"/>
      <c r="Z8" s="1338"/>
    </row>
    <row r="9" spans="1:26" s="182" customFormat="1" ht="20.25" customHeight="1" x14ac:dyDescent="0.25">
      <c r="A9" s="1312" t="s">
        <v>11</v>
      </c>
      <c r="B9" s="1191"/>
      <c r="C9" s="1191"/>
      <c r="D9" s="1191"/>
      <c r="E9" s="1191"/>
      <c r="F9" s="1191"/>
      <c r="G9" s="1191"/>
      <c r="H9" s="1291">
        <v>2018011000711</v>
      </c>
      <c r="I9" s="1291"/>
      <c r="J9" s="1291"/>
      <c r="K9" s="1292"/>
      <c r="L9" s="1293"/>
      <c r="M9" s="1294"/>
      <c r="N9" s="551"/>
      <c r="O9" s="552"/>
      <c r="P9" s="553"/>
      <c r="Q9" s="554"/>
      <c r="R9" s="424"/>
      <c r="S9" s="1560" t="s">
        <v>12</v>
      </c>
      <c r="T9" s="1188" t="s">
        <v>13</v>
      </c>
      <c r="U9" s="1188" t="s">
        <v>14</v>
      </c>
      <c r="V9" s="1188" t="s">
        <v>15</v>
      </c>
      <c r="W9" s="1188" t="s">
        <v>16</v>
      </c>
      <c r="X9" s="1188" t="s">
        <v>17</v>
      </c>
      <c r="Y9" s="1188" t="s">
        <v>18</v>
      </c>
      <c r="Z9" s="1188" t="s">
        <v>19</v>
      </c>
    </row>
    <row r="10" spans="1:26" s="182" customFormat="1" ht="32.25" customHeight="1" x14ac:dyDescent="0.25">
      <c r="A10" s="206"/>
      <c r="H10" s="548"/>
      <c r="I10" s="548"/>
      <c r="J10" s="548"/>
      <c r="K10" s="546"/>
      <c r="L10" s="1317" t="s">
        <v>20</v>
      </c>
      <c r="M10" s="1318"/>
      <c r="N10" s="207">
        <f>+N7+N8+Q7+Q8</f>
        <v>5000000000</v>
      </c>
      <c r="O10" s="208"/>
      <c r="P10" s="381"/>
      <c r="Q10" s="209"/>
      <c r="R10" s="425"/>
      <c r="S10" s="1561"/>
      <c r="T10" s="1214"/>
      <c r="U10" s="1214"/>
      <c r="V10" s="1214"/>
      <c r="W10" s="1214"/>
      <c r="X10" s="1214"/>
      <c r="Y10" s="1214"/>
      <c r="Z10" s="1214"/>
    </row>
    <row r="11" spans="1:26" s="211" customFormat="1" ht="48" customHeight="1" x14ac:dyDescent="0.3">
      <c r="A11" s="1559" t="s">
        <v>21</v>
      </c>
      <c r="B11" s="1309"/>
      <c r="C11" s="1309"/>
      <c r="D11" s="1309"/>
      <c r="E11" s="1309"/>
      <c r="F11" s="1309"/>
      <c r="G11" s="1309" t="s">
        <v>22</v>
      </c>
      <c r="H11" s="1309" t="s">
        <v>23</v>
      </c>
      <c r="I11" s="1309"/>
      <c r="J11" s="1311" t="s">
        <v>24</v>
      </c>
      <c r="K11" s="1311"/>
      <c r="L11" s="1319" t="s">
        <v>25</v>
      </c>
      <c r="M11" s="1319" t="s">
        <v>26</v>
      </c>
      <c r="N11" s="1319" t="s">
        <v>27</v>
      </c>
      <c r="O11" s="1319" t="s">
        <v>28</v>
      </c>
      <c r="P11" s="1567" t="s">
        <v>29</v>
      </c>
      <c r="Q11" s="1319" t="s">
        <v>30</v>
      </c>
      <c r="R11" s="1568" t="s">
        <v>31</v>
      </c>
      <c r="S11" s="1561"/>
      <c r="T11" s="1214"/>
      <c r="U11" s="1214"/>
      <c r="V11" s="1214"/>
      <c r="W11" s="1214"/>
      <c r="X11" s="1214"/>
      <c r="Y11" s="1214"/>
      <c r="Z11" s="1214"/>
    </row>
    <row r="12" spans="1:26" s="211" customFormat="1" ht="42" customHeight="1" thickBot="1" x14ac:dyDescent="0.35">
      <c r="A12" s="212" t="s">
        <v>32</v>
      </c>
      <c r="B12" s="213" t="s">
        <v>33</v>
      </c>
      <c r="C12" s="213" t="s">
        <v>34</v>
      </c>
      <c r="D12" s="213" t="s">
        <v>128</v>
      </c>
      <c r="E12" s="213" t="s">
        <v>125</v>
      </c>
      <c r="F12" s="213" t="s">
        <v>61</v>
      </c>
      <c r="G12" s="1310"/>
      <c r="H12" s="213" t="s">
        <v>35</v>
      </c>
      <c r="I12" s="213" t="s">
        <v>36</v>
      </c>
      <c r="J12" s="545" t="s">
        <v>37</v>
      </c>
      <c r="K12" s="213" t="s">
        <v>38</v>
      </c>
      <c r="L12" s="1319"/>
      <c r="M12" s="1319"/>
      <c r="N12" s="1319"/>
      <c r="O12" s="1319"/>
      <c r="P12" s="1567"/>
      <c r="Q12" s="1319"/>
      <c r="R12" s="1569"/>
      <c r="S12" s="1561"/>
      <c r="T12" s="1214"/>
      <c r="U12" s="1214"/>
      <c r="V12" s="1214"/>
      <c r="W12" s="1214"/>
      <c r="X12" s="1214"/>
      <c r="Y12" s="1214"/>
      <c r="Z12" s="1214"/>
    </row>
    <row r="13" spans="1:26" s="182" customFormat="1" ht="51.75" customHeight="1" x14ac:dyDescent="0.25">
      <c r="A13" s="214" t="s">
        <v>2828</v>
      </c>
      <c r="B13" s="215" t="s">
        <v>84</v>
      </c>
      <c r="C13" s="215" t="s">
        <v>105</v>
      </c>
      <c r="D13" s="215" t="s">
        <v>2855</v>
      </c>
      <c r="E13" s="215" t="s">
        <v>2829</v>
      </c>
      <c r="F13" s="1570"/>
      <c r="G13" s="1571"/>
      <c r="H13" s="1571"/>
      <c r="I13" s="1571"/>
      <c r="J13" s="1572"/>
      <c r="K13" s="382" t="s">
        <v>2830</v>
      </c>
      <c r="L13" s="218"/>
      <c r="M13" s="219">
        <f>+M14</f>
        <v>5000000000</v>
      </c>
      <c r="N13" s="219">
        <f t="shared" ref="N13:R13" si="0">+N14</f>
        <v>5000000000</v>
      </c>
      <c r="O13" s="219">
        <f t="shared" si="0"/>
        <v>0</v>
      </c>
      <c r="P13" s="219">
        <f t="shared" si="0"/>
        <v>5000000000</v>
      </c>
      <c r="Q13" s="219">
        <f t="shared" si="0"/>
        <v>0</v>
      </c>
      <c r="R13" s="220">
        <f t="shared" si="0"/>
        <v>5000000000</v>
      </c>
      <c r="S13" s="383"/>
      <c r="T13" s="384"/>
      <c r="U13" s="384"/>
      <c r="V13" s="384"/>
      <c r="W13" s="384"/>
      <c r="X13" s="384"/>
      <c r="Y13" s="384"/>
      <c r="Z13" s="384"/>
    </row>
    <row r="14" spans="1:26" s="182" customFormat="1" ht="46.5" customHeight="1" thickBot="1" x14ac:dyDescent="0.3">
      <c r="A14" s="225" t="s">
        <v>2828</v>
      </c>
      <c r="B14" s="226" t="s">
        <v>84</v>
      </c>
      <c r="C14" s="226" t="s">
        <v>105</v>
      </c>
      <c r="D14" s="226" t="s">
        <v>2855</v>
      </c>
      <c r="E14" s="226" t="s">
        <v>2829</v>
      </c>
      <c r="F14" s="226" t="s">
        <v>94</v>
      </c>
      <c r="G14" s="1225"/>
      <c r="H14" s="1226"/>
      <c r="I14" s="1226"/>
      <c r="J14" s="1227"/>
      <c r="K14" s="385" t="s">
        <v>143</v>
      </c>
      <c r="L14" s="229"/>
      <c r="M14" s="250">
        <f>+M19</f>
        <v>5000000000</v>
      </c>
      <c r="N14" s="250">
        <f t="shared" ref="N14:R14" si="1">+N19</f>
        <v>5000000000</v>
      </c>
      <c r="O14" s="250">
        <f t="shared" si="1"/>
        <v>0</v>
      </c>
      <c r="P14" s="250">
        <f t="shared" si="1"/>
        <v>5000000000</v>
      </c>
      <c r="Q14" s="250">
        <f t="shared" si="1"/>
        <v>0</v>
      </c>
      <c r="R14" s="250">
        <f t="shared" si="1"/>
        <v>5000000000</v>
      </c>
      <c r="S14" s="383"/>
      <c r="T14" s="384"/>
      <c r="U14" s="384"/>
      <c r="V14" s="384"/>
      <c r="W14" s="384"/>
      <c r="X14" s="384"/>
      <c r="Y14" s="384"/>
      <c r="Z14" s="384"/>
    </row>
    <row r="15" spans="1:26" s="182" customFormat="1" ht="47.25" customHeight="1" thickBot="1" x14ac:dyDescent="0.3">
      <c r="A15" s="1562"/>
      <c r="B15" s="1563"/>
      <c r="C15" s="1563"/>
      <c r="D15" s="1563"/>
      <c r="E15" s="1563"/>
      <c r="F15" s="1563"/>
      <c r="G15" s="1563"/>
      <c r="H15" s="1563"/>
      <c r="I15" s="1564"/>
      <c r="J15" s="175">
        <v>1</v>
      </c>
      <c r="K15" s="191" t="s">
        <v>2801</v>
      </c>
      <c r="L15" s="193"/>
      <c r="M15" s="174">
        <f>SUM(M16:M17)</f>
        <v>5000000000</v>
      </c>
      <c r="N15" s="174">
        <f t="shared" ref="N15:R15" si="2">SUM(N16:N17)</f>
        <v>5000000000</v>
      </c>
      <c r="O15" s="174">
        <f t="shared" si="2"/>
        <v>0</v>
      </c>
      <c r="P15" s="174">
        <f t="shared" si="2"/>
        <v>5000000000</v>
      </c>
      <c r="Q15" s="174">
        <f t="shared" si="2"/>
        <v>0</v>
      </c>
      <c r="R15" s="176">
        <f t="shared" si="2"/>
        <v>5000000000</v>
      </c>
      <c r="S15" s="386"/>
      <c r="T15" s="254"/>
      <c r="U15" s="181"/>
      <c r="V15" s="257"/>
      <c r="W15" s="547"/>
      <c r="X15" s="547"/>
      <c r="Y15" s="547"/>
      <c r="Z15" s="254"/>
    </row>
    <row r="16" spans="1:26" s="182" customFormat="1" ht="61.5" customHeight="1" x14ac:dyDescent="0.25">
      <c r="A16" s="234" t="s">
        <v>2828</v>
      </c>
      <c r="B16" s="178" t="s">
        <v>84</v>
      </c>
      <c r="C16" s="177" t="s">
        <v>105</v>
      </c>
      <c r="D16" s="177" t="s">
        <v>2855</v>
      </c>
      <c r="E16" s="177" t="s">
        <v>2829</v>
      </c>
      <c r="F16" s="178" t="s">
        <v>94</v>
      </c>
      <c r="G16" s="177">
        <v>10</v>
      </c>
      <c r="H16" s="235" t="s">
        <v>39</v>
      </c>
      <c r="I16" s="235"/>
      <c r="J16" s="177" t="s">
        <v>40</v>
      </c>
      <c r="K16" s="253" t="s">
        <v>2802</v>
      </c>
      <c r="L16" s="177">
        <v>1</v>
      </c>
      <c r="M16" s="1107">
        <v>4632000000</v>
      </c>
      <c r="N16" s="179">
        <f t="shared" ref="N16:N17" si="3">+L16*M16</f>
        <v>4632000000</v>
      </c>
      <c r="O16" s="179">
        <v>0</v>
      </c>
      <c r="P16" s="179">
        <f>+N16+O16</f>
        <v>4632000000</v>
      </c>
      <c r="Q16" s="179">
        <v>0</v>
      </c>
      <c r="R16" s="237">
        <f>+P16-Q16</f>
        <v>4632000000</v>
      </c>
      <c r="S16" s="386"/>
      <c r="T16" s="254"/>
      <c r="U16" s="181"/>
      <c r="V16" s="257"/>
      <c r="W16" s="547"/>
      <c r="X16" s="547"/>
      <c r="Y16" s="547"/>
      <c r="Z16" s="254"/>
    </row>
    <row r="17" spans="1:26" s="182" customFormat="1" ht="71.25" customHeight="1" x14ac:dyDescent="0.25">
      <c r="A17" s="238" t="s">
        <v>2828</v>
      </c>
      <c r="B17" s="184" t="s">
        <v>84</v>
      </c>
      <c r="C17" s="183" t="s">
        <v>105</v>
      </c>
      <c r="D17" s="183" t="s">
        <v>2855</v>
      </c>
      <c r="E17" s="183" t="s">
        <v>2829</v>
      </c>
      <c r="F17" s="184" t="s">
        <v>94</v>
      </c>
      <c r="G17" s="177">
        <v>10</v>
      </c>
      <c r="H17" s="235" t="s">
        <v>39</v>
      </c>
      <c r="I17" s="239"/>
      <c r="J17" s="183" t="s">
        <v>41</v>
      </c>
      <c r="K17" s="255" t="s">
        <v>2803</v>
      </c>
      <c r="L17" s="183">
        <v>1</v>
      </c>
      <c r="M17" s="1108">
        <v>368000000</v>
      </c>
      <c r="N17" s="150">
        <f t="shared" si="3"/>
        <v>368000000</v>
      </c>
      <c r="O17" s="150">
        <v>0</v>
      </c>
      <c r="P17" s="150">
        <f>+N17+O17</f>
        <v>368000000</v>
      </c>
      <c r="Q17" s="150">
        <v>0</v>
      </c>
      <c r="R17" s="241">
        <f>+P17-Q17</f>
        <v>368000000</v>
      </c>
      <c r="S17" s="386"/>
      <c r="T17" s="254"/>
      <c r="U17" s="181"/>
      <c r="V17" s="257"/>
      <c r="W17" s="547"/>
      <c r="X17" s="547"/>
      <c r="Y17" s="547"/>
      <c r="Z17" s="254"/>
    </row>
    <row r="18" spans="1:26" s="182" customFormat="1" ht="35.25" customHeight="1" x14ac:dyDescent="0.25">
      <c r="A18" s="426" t="s">
        <v>2985</v>
      </c>
      <c r="B18" s="387"/>
      <c r="C18" s="387"/>
      <c r="D18" s="387"/>
      <c r="E18" s="387"/>
      <c r="F18" s="387"/>
      <c r="G18" s="387"/>
      <c r="H18" s="387"/>
      <c r="I18" s="387"/>
      <c r="J18" s="387"/>
      <c r="K18" s="1565"/>
      <c r="L18" s="1566"/>
      <c r="M18" s="378">
        <f>+M15</f>
        <v>5000000000</v>
      </c>
      <c r="N18" s="378">
        <f t="shared" ref="N18:R18" si="4">+N15</f>
        <v>5000000000</v>
      </c>
      <c r="O18" s="378">
        <f t="shared" si="4"/>
        <v>0</v>
      </c>
      <c r="P18" s="378">
        <f t="shared" si="4"/>
        <v>5000000000</v>
      </c>
      <c r="Q18" s="378">
        <f t="shared" si="4"/>
        <v>0</v>
      </c>
      <c r="R18" s="378">
        <f t="shared" si="4"/>
        <v>5000000000</v>
      </c>
    </row>
    <row r="19" spans="1:26" s="182" customFormat="1" ht="35.25" customHeight="1" x14ac:dyDescent="0.25">
      <c r="A19" s="426" t="s">
        <v>43</v>
      </c>
      <c r="B19" s="387"/>
      <c r="C19" s="387"/>
      <c r="D19" s="387"/>
      <c r="E19" s="387"/>
      <c r="F19" s="387"/>
      <c r="G19" s="387"/>
      <c r="H19" s="387"/>
      <c r="I19" s="387"/>
      <c r="J19" s="387"/>
      <c r="K19" s="1565"/>
      <c r="L19" s="1566"/>
      <c r="M19" s="378">
        <f>+M18</f>
        <v>5000000000</v>
      </c>
      <c r="N19" s="378">
        <f t="shared" ref="N19:R19" si="5">+N18</f>
        <v>5000000000</v>
      </c>
      <c r="O19" s="378">
        <f t="shared" si="5"/>
        <v>0</v>
      </c>
      <c r="P19" s="378">
        <f t="shared" si="5"/>
        <v>5000000000</v>
      </c>
      <c r="Q19" s="378">
        <f t="shared" si="5"/>
        <v>0</v>
      </c>
      <c r="R19" s="378">
        <f t="shared" si="5"/>
        <v>5000000000</v>
      </c>
    </row>
    <row r="20" spans="1:26" s="182" customFormat="1" ht="233.25" customHeight="1" x14ac:dyDescent="0.25">
      <c r="A20" s="1573" t="s">
        <v>2989</v>
      </c>
      <c r="B20" s="1574"/>
      <c r="C20" s="1574"/>
      <c r="D20" s="1574"/>
      <c r="E20" s="1574"/>
      <c r="F20" s="1574"/>
      <c r="G20" s="1574"/>
      <c r="H20" s="1574"/>
      <c r="I20" s="1574"/>
      <c r="J20" s="1574"/>
      <c r="K20" s="1575"/>
      <c r="L20" s="388" t="s">
        <v>44</v>
      </c>
      <c r="M20" s="1576" t="s">
        <v>2987</v>
      </c>
      <c r="N20" s="1574"/>
      <c r="O20" s="1575"/>
      <c r="P20" s="1576" t="s">
        <v>2986</v>
      </c>
      <c r="Q20" s="1574"/>
      <c r="R20" s="1577"/>
      <c r="S20" s="549"/>
      <c r="T20" s="555"/>
    </row>
    <row r="21" spans="1:26" s="182" customFormat="1" ht="49.5" customHeight="1" thickBot="1" x14ac:dyDescent="0.3">
      <c r="A21" s="556" t="s">
        <v>45</v>
      </c>
      <c r="B21" s="1578">
        <v>45658</v>
      </c>
      <c r="C21" s="1578"/>
      <c r="D21" s="1578"/>
      <c r="E21" s="1578"/>
      <c r="F21" s="1578"/>
      <c r="G21" s="1578"/>
      <c r="H21" s="1578"/>
      <c r="I21" s="1578"/>
      <c r="J21" s="1578"/>
      <c r="K21" s="1579"/>
      <c r="L21" s="427" t="str">
        <f>+A21</f>
        <v>FECHA:</v>
      </c>
      <c r="M21" s="1578">
        <f>+B21</f>
        <v>45658</v>
      </c>
      <c r="N21" s="1283"/>
      <c r="O21" s="1283"/>
      <c r="P21" s="557" t="str">
        <f>+L21</f>
        <v>FECHA:</v>
      </c>
      <c r="Q21" s="1578">
        <f>+M21</f>
        <v>45658</v>
      </c>
      <c r="R21" s="1580"/>
      <c r="S21" s="555"/>
      <c r="T21" s="549"/>
      <c r="U21" s="389"/>
    </row>
    <row r="25" spans="1:26" s="280" customFormat="1" ht="32.25" customHeight="1" x14ac:dyDescent="0.25">
      <c r="P25" s="390" t="s">
        <v>86</v>
      </c>
      <c r="Q25" s="391"/>
      <c r="R25" s="392"/>
    </row>
    <row r="26" spans="1:26" s="273" customFormat="1" ht="32.25" customHeight="1" x14ac:dyDescent="0.3">
      <c r="P26" s="390" t="s">
        <v>58</v>
      </c>
      <c r="Q26" s="393"/>
      <c r="R26" s="394"/>
    </row>
    <row r="27" spans="1:26" x14ac:dyDescent="0.25">
      <c r="Q27" s="395"/>
    </row>
  </sheetData>
  <mergeCells count="48">
    <mergeCell ref="A20:K20"/>
    <mergeCell ref="M20:O20"/>
    <mergeCell ref="P20:R20"/>
    <mergeCell ref="B21:K21"/>
    <mergeCell ref="M21:O21"/>
    <mergeCell ref="Q21:R21"/>
    <mergeCell ref="G14:J14"/>
    <mergeCell ref="Y9:Y12"/>
    <mergeCell ref="A15:I15"/>
    <mergeCell ref="K18:L18"/>
    <mergeCell ref="K19:L19"/>
    <mergeCell ref="O11:O12"/>
    <mergeCell ref="P11:P12"/>
    <mergeCell ref="W9:W12"/>
    <mergeCell ref="X9:X12"/>
    <mergeCell ref="Q11:Q12"/>
    <mergeCell ref="R11:R12"/>
    <mergeCell ref="F13:J13"/>
    <mergeCell ref="A9:G9"/>
    <mergeCell ref="H9:K9"/>
    <mergeCell ref="L9:M9"/>
    <mergeCell ref="Z9:Z12"/>
    <mergeCell ref="L10:M10"/>
    <mergeCell ref="A11:F11"/>
    <mergeCell ref="G11:G12"/>
    <mergeCell ref="H11:I11"/>
    <mergeCell ref="J11:K11"/>
    <mergeCell ref="L11:L12"/>
    <mergeCell ref="M11:M12"/>
    <mergeCell ref="N11:N12"/>
    <mergeCell ref="S9:S12"/>
    <mergeCell ref="T9:T12"/>
    <mergeCell ref="U9:U12"/>
    <mergeCell ref="V9:V12"/>
    <mergeCell ref="A1:G1"/>
    <mergeCell ref="H1:P2"/>
    <mergeCell ref="Q1:R4"/>
    <mergeCell ref="S1:Z8"/>
    <mergeCell ref="A2:G2"/>
    <mergeCell ref="A3:G3"/>
    <mergeCell ref="H3:P4"/>
    <mergeCell ref="A4:G4"/>
    <mergeCell ref="A5:R5"/>
    <mergeCell ref="L6:R6"/>
    <mergeCell ref="A7:F7"/>
    <mergeCell ref="G7:K7"/>
    <mergeCell ref="L7:M7"/>
    <mergeCell ref="L8:M8"/>
  </mergeCells>
  <printOptions horizontalCentered="1" verticalCentered="1"/>
  <pageMargins left="0" right="0" top="0" bottom="0" header="0" footer="0"/>
  <pageSetup paperSize="9" scale="36" fitToHeight="2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00FF"/>
    <pageSetUpPr fitToPage="1"/>
  </sheetPr>
  <dimension ref="A1:I15"/>
  <sheetViews>
    <sheetView zoomScale="85" zoomScaleNormal="85" workbookViewId="0">
      <pane xSplit="6" ySplit="3" topLeftCell="G43" activePane="bottomRight" state="frozen"/>
      <selection pane="topRight" activeCell="H1" sqref="H1"/>
      <selection pane="bottomLeft" activeCell="A5" sqref="A5"/>
      <selection pane="bottomRight" activeCell="G73" sqref="G73"/>
    </sheetView>
  </sheetViews>
  <sheetFormatPr baseColWidth="10" defaultColWidth="11.42578125" defaultRowHeight="15" x14ac:dyDescent="0.25"/>
  <cols>
    <col min="1" max="1" width="11.140625" style="127" customWidth="1"/>
    <col min="2" max="2" width="11.7109375" style="127" customWidth="1"/>
    <col min="3" max="3" width="10" style="127" customWidth="1"/>
    <col min="4" max="4" width="9.7109375" style="127" customWidth="1"/>
    <col min="5" max="5" width="14.42578125" style="127" bestFit="1" customWidth="1"/>
    <col min="6" max="6" width="85.5703125" style="127" customWidth="1"/>
    <col min="7" max="7" width="30.140625" style="127" customWidth="1"/>
    <col min="8" max="8" width="28.85546875" style="127" customWidth="1"/>
    <col min="9" max="9" width="10.42578125" style="128" customWidth="1"/>
    <col min="10" max="16384" width="11.42578125" style="127"/>
  </cols>
  <sheetData>
    <row r="1" spans="1:9" ht="32.25" customHeight="1" x14ac:dyDescent="0.25">
      <c r="B1" s="1124" t="s">
        <v>107</v>
      </c>
      <c r="C1" s="1124"/>
      <c r="D1" s="1124"/>
      <c r="E1" s="1124"/>
      <c r="F1" s="1124"/>
      <c r="G1" s="1124"/>
    </row>
    <row r="2" spans="1:9" x14ac:dyDescent="0.25">
      <c r="B2" s="1125"/>
      <c r="C2" s="1125"/>
      <c r="D2" s="1125"/>
      <c r="E2" s="1125"/>
      <c r="F2" s="1125"/>
      <c r="G2" s="1125"/>
    </row>
    <row r="3" spans="1:9" ht="48.75" customHeight="1" thickBot="1" x14ac:dyDescent="0.3">
      <c r="A3" s="160" t="s">
        <v>108</v>
      </c>
      <c r="B3" s="160" t="s">
        <v>109</v>
      </c>
      <c r="C3" s="160" t="s">
        <v>110</v>
      </c>
      <c r="D3" s="160" t="s">
        <v>111</v>
      </c>
      <c r="E3" s="160" t="s">
        <v>112</v>
      </c>
      <c r="F3" s="160" t="s">
        <v>113</v>
      </c>
      <c r="G3" s="160" t="s">
        <v>188</v>
      </c>
      <c r="H3" s="160" t="s">
        <v>2676</v>
      </c>
      <c r="I3" s="129"/>
    </row>
    <row r="4" spans="1:9" s="129" customFormat="1" ht="30.75" customHeight="1" thickBot="1" x14ac:dyDescent="0.3">
      <c r="A4" s="145" t="s">
        <v>92</v>
      </c>
      <c r="B4" s="146">
        <v>1501</v>
      </c>
      <c r="C4" s="147" t="s">
        <v>84</v>
      </c>
      <c r="D4" s="147" t="s">
        <v>95</v>
      </c>
      <c r="E4" s="148">
        <v>2018011000669</v>
      </c>
      <c r="F4" s="149" t="s">
        <v>114</v>
      </c>
      <c r="G4" s="151">
        <v>129863917000</v>
      </c>
      <c r="H4" s="155">
        <v>105000000000</v>
      </c>
      <c r="I4" s="128"/>
    </row>
    <row r="5" spans="1:9" s="129" customFormat="1" ht="44.25" customHeight="1" thickBot="1" x14ac:dyDescent="0.3">
      <c r="A5" s="145" t="s">
        <v>92</v>
      </c>
      <c r="B5" s="146">
        <v>1501</v>
      </c>
      <c r="C5" s="147" t="s">
        <v>84</v>
      </c>
      <c r="D5" s="147" t="s">
        <v>97</v>
      </c>
      <c r="E5" s="148">
        <v>2018011000632</v>
      </c>
      <c r="F5" s="149" t="s">
        <v>115</v>
      </c>
      <c r="G5" s="151">
        <v>37148000000</v>
      </c>
      <c r="H5" s="155">
        <v>33000000000</v>
      </c>
      <c r="I5" s="128"/>
    </row>
    <row r="6" spans="1:9" s="129" customFormat="1" ht="30.75" customHeight="1" thickBot="1" x14ac:dyDescent="0.3">
      <c r="A6" s="140" t="s">
        <v>92</v>
      </c>
      <c r="B6" s="141">
        <v>1501</v>
      </c>
      <c r="C6" s="142" t="s">
        <v>84</v>
      </c>
      <c r="D6" s="142" t="s">
        <v>99</v>
      </c>
      <c r="E6" s="143">
        <v>2018011000696</v>
      </c>
      <c r="F6" s="144" t="s">
        <v>116</v>
      </c>
      <c r="G6" s="152">
        <v>41453000000</v>
      </c>
      <c r="H6" s="156">
        <v>35485000000</v>
      </c>
      <c r="I6" s="128"/>
    </row>
    <row r="7" spans="1:9" s="129" customFormat="1" ht="30.75" customHeight="1" thickBot="1" x14ac:dyDescent="0.3">
      <c r="A7" s="145" t="s">
        <v>92</v>
      </c>
      <c r="B7" s="146">
        <v>1501</v>
      </c>
      <c r="C7" s="147" t="s">
        <v>84</v>
      </c>
      <c r="D7" s="147" t="s">
        <v>100</v>
      </c>
      <c r="E7" s="148">
        <v>2018011000618</v>
      </c>
      <c r="F7" s="149" t="s">
        <v>117</v>
      </c>
      <c r="G7" s="151">
        <v>15000000000</v>
      </c>
      <c r="H7" s="161">
        <v>210000000000</v>
      </c>
      <c r="I7" s="132"/>
    </row>
    <row r="8" spans="1:9" s="129" customFormat="1" ht="30.75" customHeight="1" thickBot="1" x14ac:dyDescent="0.3">
      <c r="A8" s="145" t="s">
        <v>92</v>
      </c>
      <c r="B8" s="146">
        <v>1501</v>
      </c>
      <c r="C8" s="147" t="s">
        <v>84</v>
      </c>
      <c r="D8" s="147" t="s">
        <v>102</v>
      </c>
      <c r="E8" s="148">
        <v>2018011000630</v>
      </c>
      <c r="F8" s="149" t="s">
        <v>118</v>
      </c>
      <c r="G8" s="151">
        <v>45000000000</v>
      </c>
      <c r="H8" s="155">
        <v>30000000000</v>
      </c>
      <c r="I8" s="133"/>
    </row>
    <row r="9" spans="1:9" s="129" customFormat="1" ht="30" customHeight="1" thickBot="1" x14ac:dyDescent="0.3">
      <c r="A9" s="145" t="s">
        <v>92</v>
      </c>
      <c r="B9" s="146">
        <v>1501</v>
      </c>
      <c r="C9" s="147" t="s">
        <v>84</v>
      </c>
      <c r="D9" s="147" t="s">
        <v>103</v>
      </c>
      <c r="E9" s="148">
        <v>2018011000709</v>
      </c>
      <c r="F9" s="149" t="s">
        <v>119</v>
      </c>
      <c r="G9" s="151">
        <v>43355000000</v>
      </c>
      <c r="H9" s="155">
        <v>20000000000</v>
      </c>
      <c r="I9" s="128"/>
    </row>
    <row r="10" spans="1:9" s="129" customFormat="1" ht="30.75" customHeight="1" x14ac:dyDescent="0.25">
      <c r="A10" s="140" t="s">
        <v>92</v>
      </c>
      <c r="B10" s="141">
        <v>1501</v>
      </c>
      <c r="C10" s="142" t="s">
        <v>84</v>
      </c>
      <c r="D10" s="142" t="s">
        <v>104</v>
      </c>
      <c r="E10" s="143">
        <v>2018011000708</v>
      </c>
      <c r="F10" s="144" t="s">
        <v>120</v>
      </c>
      <c r="G10" s="152">
        <v>12836000000</v>
      </c>
      <c r="H10" s="156">
        <v>12000000000</v>
      </c>
      <c r="I10" s="128"/>
    </row>
    <row r="11" spans="1:9" s="129" customFormat="1" ht="30.75" customHeight="1" x14ac:dyDescent="0.25">
      <c r="A11" s="136" t="s">
        <v>92</v>
      </c>
      <c r="B11" s="136">
        <v>1505</v>
      </c>
      <c r="C11" s="137" t="s">
        <v>84</v>
      </c>
      <c r="D11" s="137" t="s">
        <v>105</v>
      </c>
      <c r="E11" s="138">
        <v>2018011000711</v>
      </c>
      <c r="F11" s="139" t="s">
        <v>121</v>
      </c>
      <c r="G11" s="153">
        <v>8000000000</v>
      </c>
      <c r="H11" s="157">
        <v>3000000000</v>
      </c>
      <c r="I11" s="128"/>
    </row>
    <row r="12" spans="1:9" s="129" customFormat="1" ht="30.75" customHeight="1" x14ac:dyDescent="0.25">
      <c r="A12" s="130" t="s">
        <v>92</v>
      </c>
      <c r="B12" s="130">
        <v>1599</v>
      </c>
      <c r="C12" s="125" t="s">
        <v>84</v>
      </c>
      <c r="D12" s="125" t="s">
        <v>83</v>
      </c>
      <c r="E12" s="126">
        <v>2018011000703</v>
      </c>
      <c r="F12" s="131" t="s">
        <v>122</v>
      </c>
      <c r="G12" s="154">
        <v>2500000000</v>
      </c>
      <c r="H12" s="158">
        <v>1000000000</v>
      </c>
      <c r="I12" s="128"/>
    </row>
    <row r="13" spans="1:9" ht="36" customHeight="1" x14ac:dyDescent="0.25">
      <c r="A13" s="1126" t="s">
        <v>123</v>
      </c>
      <c r="B13" s="1127"/>
      <c r="C13" s="1127"/>
      <c r="D13" s="1127"/>
      <c r="E13" s="1127"/>
      <c r="F13" s="1128"/>
      <c r="G13" s="159">
        <f>SUM(G4:G12)</f>
        <v>335155917000</v>
      </c>
      <c r="H13" s="159">
        <f>SUM(H4:H12)</f>
        <v>449485000000</v>
      </c>
    </row>
    <row r="14" spans="1:9" x14ac:dyDescent="0.25">
      <c r="G14" s="134"/>
    </row>
    <row r="15" spans="1:9" x14ac:dyDescent="0.25">
      <c r="G15" s="135"/>
    </row>
  </sheetData>
  <mergeCells count="2">
    <mergeCell ref="B1:G2"/>
    <mergeCell ref="A13:F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3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C000"/>
    <pageSetUpPr fitToPage="1"/>
  </sheetPr>
  <dimension ref="A1:AA31"/>
  <sheetViews>
    <sheetView view="pageBreakPreview" zoomScale="70" zoomScaleNormal="70" zoomScaleSheetLayoutView="70" workbookViewId="0">
      <selection activeCell="P13" sqref="P13:U24"/>
    </sheetView>
  </sheetViews>
  <sheetFormatPr baseColWidth="10" defaultColWidth="11.42578125" defaultRowHeight="12.75" x14ac:dyDescent="0.2"/>
  <cols>
    <col min="1" max="3" width="7" style="37" customWidth="1"/>
    <col min="4" max="4" width="12.28515625" style="37" customWidth="1"/>
    <col min="5" max="6" width="7.7109375" style="37" customWidth="1"/>
    <col min="7" max="7" width="8.140625" style="37" bestFit="1" customWidth="1"/>
    <col min="8" max="8" width="57.140625" style="37" customWidth="1"/>
    <col min="9" max="9" width="9.5703125" style="37" customWidth="1"/>
    <col min="10" max="10" width="22.85546875" style="37" bestFit="1" customWidth="1"/>
    <col min="11" max="11" width="22.42578125" style="37" customWidth="1"/>
    <col min="12" max="12" width="29.7109375" style="37" customWidth="1"/>
    <col min="13" max="13" width="31.140625" style="37" customWidth="1"/>
    <col min="14" max="14" width="22.140625" style="37" customWidth="1"/>
    <col min="15" max="15" width="21.7109375" style="37" customWidth="1"/>
    <col min="16" max="16" width="17.85546875" style="61" bestFit="1" customWidth="1"/>
    <col min="17" max="17" width="21.28515625" style="62" bestFit="1" customWidth="1"/>
    <col min="18" max="18" width="19.85546875" style="37" customWidth="1"/>
    <col min="19" max="19" width="15.7109375" style="37" bestFit="1" customWidth="1"/>
    <col min="20" max="20" width="16.85546875" style="37" bestFit="1" customWidth="1"/>
    <col min="21" max="21" width="39.7109375" style="37" bestFit="1" customWidth="1"/>
    <col min="22" max="22" width="32.140625" style="37" bestFit="1" customWidth="1"/>
    <col min="23" max="23" width="18.7109375" style="62" customWidth="1"/>
    <col min="24" max="24" width="18.42578125" style="62" customWidth="1"/>
    <col min="25" max="16384" width="11.42578125" style="37"/>
  </cols>
  <sheetData>
    <row r="1" spans="1:24" ht="15" customHeight="1" x14ac:dyDescent="0.2">
      <c r="A1" s="43"/>
      <c r="B1" s="47"/>
      <c r="C1" s="47"/>
      <c r="D1" s="48"/>
      <c r="E1" s="1154" t="s">
        <v>0</v>
      </c>
      <c r="F1" s="1154"/>
      <c r="G1" s="1154"/>
      <c r="H1" s="1154"/>
      <c r="I1" s="1154"/>
      <c r="J1" s="1154"/>
      <c r="K1" s="1154"/>
      <c r="L1" s="1154"/>
      <c r="M1" s="1154"/>
      <c r="N1" s="1167" t="s">
        <v>51</v>
      </c>
      <c r="O1" s="1168"/>
      <c r="P1" s="1129" t="s">
        <v>90</v>
      </c>
      <c r="Q1" s="1129"/>
      <c r="R1" s="1129"/>
      <c r="S1" s="1129"/>
      <c r="T1" s="1129"/>
      <c r="U1" s="1129"/>
      <c r="V1" s="1129"/>
      <c r="W1" s="1129"/>
      <c r="X1" s="1130"/>
    </row>
    <row r="2" spans="1:24" ht="15" customHeight="1" x14ac:dyDescent="0.2">
      <c r="A2" s="49"/>
      <c r="B2" s="50"/>
      <c r="C2" s="50"/>
      <c r="D2" s="51"/>
      <c r="E2" s="1154"/>
      <c r="F2" s="1154"/>
      <c r="G2" s="1154"/>
      <c r="H2" s="1154"/>
      <c r="I2" s="1154"/>
      <c r="J2" s="1154"/>
      <c r="K2" s="1154"/>
      <c r="L2" s="1154"/>
      <c r="M2" s="1154"/>
      <c r="N2" s="1158" t="s">
        <v>2</v>
      </c>
      <c r="O2" s="1158"/>
      <c r="P2" s="1129"/>
      <c r="Q2" s="1129"/>
      <c r="R2" s="1129"/>
      <c r="S2" s="1129"/>
      <c r="T2" s="1129"/>
      <c r="U2" s="1129"/>
      <c r="V2" s="1129"/>
      <c r="W2" s="1129"/>
      <c r="X2" s="1130"/>
    </row>
    <row r="3" spans="1:24" ht="15" customHeight="1" x14ac:dyDescent="0.2">
      <c r="A3" s="49"/>
      <c r="B3" s="50"/>
      <c r="C3" s="50"/>
      <c r="D3" s="51"/>
      <c r="E3" s="1154" t="s">
        <v>3</v>
      </c>
      <c r="F3" s="1154"/>
      <c r="G3" s="1154"/>
      <c r="H3" s="1154"/>
      <c r="I3" s="1154"/>
      <c r="J3" s="1154"/>
      <c r="K3" s="1154"/>
      <c r="L3" s="1154"/>
      <c r="M3" s="1154"/>
      <c r="N3" s="1158" t="s">
        <v>4</v>
      </c>
      <c r="O3" s="1158"/>
      <c r="P3" s="1129"/>
      <c r="Q3" s="1129"/>
      <c r="R3" s="1129"/>
      <c r="S3" s="1129"/>
      <c r="T3" s="1129"/>
      <c r="U3" s="1129"/>
      <c r="V3" s="1129"/>
      <c r="W3" s="1129"/>
      <c r="X3" s="1130"/>
    </row>
    <row r="4" spans="1:24" ht="21" customHeight="1" x14ac:dyDescent="0.2">
      <c r="A4" s="1155" t="s">
        <v>5</v>
      </c>
      <c r="B4" s="1156"/>
      <c r="C4" s="1156"/>
      <c r="D4" s="1157"/>
      <c r="E4" s="1154"/>
      <c r="F4" s="1154"/>
      <c r="G4" s="1154"/>
      <c r="H4" s="1154"/>
      <c r="I4" s="1154"/>
      <c r="J4" s="1154"/>
      <c r="K4" s="1154"/>
      <c r="L4" s="1154"/>
      <c r="M4" s="1154"/>
      <c r="N4" s="1158" t="s">
        <v>6</v>
      </c>
      <c r="O4" s="1158"/>
      <c r="P4" s="1129"/>
      <c r="Q4" s="1129"/>
      <c r="R4" s="1129"/>
      <c r="S4" s="1129"/>
      <c r="T4" s="1129"/>
      <c r="U4" s="1129"/>
      <c r="V4" s="1129"/>
      <c r="W4" s="1129"/>
      <c r="X4" s="1130"/>
    </row>
    <row r="5" spans="1:24" ht="14.25" customHeight="1" x14ac:dyDescent="0.2">
      <c r="A5" s="1159"/>
      <c r="B5" s="1159"/>
      <c r="C5" s="1159"/>
      <c r="D5" s="1159"/>
      <c r="E5" s="1159"/>
      <c r="F5" s="1159"/>
      <c r="G5" s="1159"/>
      <c r="H5" s="1159"/>
      <c r="I5" s="1159"/>
      <c r="J5" s="1159"/>
      <c r="K5" s="1159"/>
      <c r="L5" s="1159"/>
      <c r="M5" s="1159"/>
      <c r="N5" s="1159"/>
      <c r="O5" s="1159"/>
      <c r="P5" s="1129"/>
      <c r="Q5" s="1129"/>
      <c r="R5" s="1129"/>
      <c r="S5" s="1129"/>
      <c r="T5" s="1129"/>
      <c r="U5" s="1129"/>
      <c r="V5" s="1129"/>
      <c r="W5" s="1129"/>
      <c r="X5" s="1130"/>
    </row>
    <row r="6" spans="1:24" ht="21.75" customHeight="1" x14ac:dyDescent="0.2">
      <c r="A6" s="43"/>
      <c r="B6" s="13"/>
      <c r="C6" s="13"/>
      <c r="D6" s="13"/>
      <c r="E6" s="47"/>
      <c r="F6" s="47"/>
      <c r="G6" s="47"/>
      <c r="H6" s="48"/>
      <c r="I6" s="1144" t="s">
        <v>89</v>
      </c>
      <c r="J6" s="1144"/>
      <c r="K6" s="1144"/>
      <c r="L6" s="1144"/>
      <c r="M6" s="1144"/>
      <c r="N6" s="1144"/>
      <c r="O6" s="1144"/>
      <c r="P6" s="1129"/>
      <c r="Q6" s="1129"/>
      <c r="R6" s="1129"/>
      <c r="S6" s="1129"/>
      <c r="T6" s="1129"/>
      <c r="U6" s="1129"/>
      <c r="V6" s="1129"/>
      <c r="W6" s="1129"/>
      <c r="X6" s="1130"/>
    </row>
    <row r="7" spans="1:24" ht="15.75" customHeight="1" x14ac:dyDescent="0.2">
      <c r="A7" s="1160" t="s">
        <v>52</v>
      </c>
      <c r="B7" s="1161"/>
      <c r="C7" s="1161"/>
      <c r="D7" s="1161"/>
      <c r="E7" s="1161"/>
      <c r="F7" s="1161"/>
      <c r="G7" s="1161"/>
      <c r="H7" s="1162"/>
      <c r="I7" s="1163" t="s">
        <v>8</v>
      </c>
      <c r="J7" s="1164"/>
      <c r="K7" s="1">
        <v>0</v>
      </c>
      <c r="L7" s="2"/>
      <c r="M7" s="3" t="s">
        <v>57</v>
      </c>
      <c r="N7" s="1">
        <v>0</v>
      </c>
      <c r="O7" s="4"/>
      <c r="P7" s="1129"/>
      <c r="Q7" s="1129"/>
      <c r="R7" s="1129"/>
      <c r="S7" s="1129"/>
      <c r="T7" s="1129"/>
      <c r="U7" s="1129"/>
      <c r="V7" s="1129"/>
      <c r="W7" s="1129"/>
      <c r="X7" s="1130"/>
    </row>
    <row r="8" spans="1:24" ht="12" customHeight="1" x14ac:dyDescent="0.2">
      <c r="A8" s="1160"/>
      <c r="B8" s="1161"/>
      <c r="C8" s="1161"/>
      <c r="D8" s="1161"/>
      <c r="E8" s="1161"/>
      <c r="F8" s="1161"/>
      <c r="G8" s="1161"/>
      <c r="H8" s="1162"/>
      <c r="I8" s="1165" t="s">
        <v>9</v>
      </c>
      <c r="J8" s="1166"/>
      <c r="K8" s="5">
        <v>0</v>
      </c>
      <c r="L8" s="6"/>
      <c r="M8" s="7" t="s">
        <v>10</v>
      </c>
      <c r="N8" s="5">
        <v>0</v>
      </c>
      <c r="O8" s="8"/>
      <c r="P8" s="1129"/>
      <c r="Q8" s="1129"/>
      <c r="R8" s="1129"/>
      <c r="S8" s="1129"/>
      <c r="T8" s="1129"/>
      <c r="U8" s="1129"/>
      <c r="V8" s="1129"/>
      <c r="W8" s="1129"/>
      <c r="X8" s="1130"/>
    </row>
    <row r="9" spans="1:24" ht="29.25" customHeight="1" x14ac:dyDescent="0.2">
      <c r="A9" s="1151" t="s">
        <v>11</v>
      </c>
      <c r="B9" s="1152"/>
      <c r="C9" s="1152"/>
      <c r="D9" s="1152"/>
      <c r="E9" s="1152" t="s">
        <v>53</v>
      </c>
      <c r="F9" s="1152"/>
      <c r="G9" s="1152"/>
      <c r="H9" s="1153"/>
      <c r="I9" s="1142"/>
      <c r="J9" s="1143"/>
      <c r="K9" s="9"/>
      <c r="L9" s="10"/>
      <c r="M9" s="50"/>
      <c r="N9" s="50"/>
      <c r="O9" s="51"/>
      <c r="P9" s="1139" t="s">
        <v>12</v>
      </c>
      <c r="Q9" s="1139" t="s">
        <v>13</v>
      </c>
      <c r="R9" s="1139" t="s">
        <v>50</v>
      </c>
      <c r="S9" s="1139" t="s">
        <v>14</v>
      </c>
      <c r="T9" s="1139" t="s">
        <v>15</v>
      </c>
      <c r="U9" s="1139" t="s">
        <v>16</v>
      </c>
      <c r="V9" s="1139" t="s">
        <v>17</v>
      </c>
      <c r="W9" s="1139" t="s">
        <v>18</v>
      </c>
      <c r="X9" s="1139" t="s">
        <v>19</v>
      </c>
    </row>
    <row r="10" spans="1:24" s="20" customFormat="1" ht="30" customHeight="1" x14ac:dyDescent="0.25">
      <c r="A10" s="19"/>
      <c r="E10" s="14"/>
      <c r="F10" s="14"/>
      <c r="G10" s="14"/>
      <c r="H10" s="15"/>
      <c r="I10" s="1147" t="s">
        <v>20</v>
      </c>
      <c r="J10" s="1148"/>
      <c r="K10" s="11">
        <f>+K7+K8+N7+N8</f>
        <v>0</v>
      </c>
      <c r="L10" s="16"/>
      <c r="M10" s="17"/>
      <c r="N10" s="17"/>
      <c r="O10" s="18"/>
      <c r="P10" s="1140"/>
      <c r="Q10" s="1140"/>
      <c r="R10" s="1140"/>
      <c r="S10" s="1140"/>
      <c r="T10" s="1140"/>
      <c r="U10" s="1140"/>
      <c r="V10" s="1140"/>
      <c r="W10" s="1140"/>
      <c r="X10" s="1140"/>
    </row>
    <row r="11" spans="1:24" s="44" customFormat="1" ht="40.9" customHeight="1" x14ac:dyDescent="0.2">
      <c r="A11" s="1144" t="s">
        <v>21</v>
      </c>
      <c r="B11" s="1144"/>
      <c r="C11" s="1144"/>
      <c r="D11" s="1144" t="s">
        <v>22</v>
      </c>
      <c r="E11" s="1144" t="s">
        <v>23</v>
      </c>
      <c r="F11" s="1144"/>
      <c r="G11" s="1154" t="s">
        <v>24</v>
      </c>
      <c r="H11" s="1154"/>
      <c r="I11" s="1149" t="s">
        <v>25</v>
      </c>
      <c r="J11" s="1149" t="s">
        <v>26</v>
      </c>
      <c r="K11" s="1149" t="s">
        <v>27</v>
      </c>
      <c r="L11" s="1149" t="s">
        <v>28</v>
      </c>
      <c r="M11" s="1149" t="s">
        <v>29</v>
      </c>
      <c r="N11" s="1149" t="s">
        <v>30</v>
      </c>
      <c r="O11" s="1149" t="s">
        <v>31</v>
      </c>
      <c r="P11" s="1140"/>
      <c r="Q11" s="1140"/>
      <c r="R11" s="1140"/>
      <c r="S11" s="1140"/>
      <c r="T11" s="1140"/>
      <c r="U11" s="1140"/>
      <c r="V11" s="1140"/>
      <c r="W11" s="1140"/>
      <c r="X11" s="1140"/>
    </row>
    <row r="12" spans="1:24" s="44" customFormat="1" ht="41.25" customHeight="1" x14ac:dyDescent="0.2">
      <c r="A12" s="41" t="s">
        <v>32</v>
      </c>
      <c r="B12" s="41" t="s">
        <v>33</v>
      </c>
      <c r="C12" s="41" t="s">
        <v>34</v>
      </c>
      <c r="D12" s="1145"/>
      <c r="E12" s="41" t="s">
        <v>35</v>
      </c>
      <c r="F12" s="41" t="s">
        <v>36</v>
      </c>
      <c r="G12" s="121" t="s">
        <v>37</v>
      </c>
      <c r="H12" s="41" t="s">
        <v>38</v>
      </c>
      <c r="I12" s="1149"/>
      <c r="J12" s="1149"/>
      <c r="K12" s="1149"/>
      <c r="L12" s="1149"/>
      <c r="M12" s="1149"/>
      <c r="N12" s="1149"/>
      <c r="O12" s="1150"/>
      <c r="P12" s="1141"/>
      <c r="Q12" s="1141"/>
      <c r="R12" s="1141"/>
      <c r="S12" s="1141"/>
      <c r="T12" s="1141"/>
      <c r="U12" s="1141"/>
      <c r="V12" s="1141"/>
      <c r="W12" s="1141"/>
      <c r="X12" s="1141"/>
    </row>
    <row r="13" spans="1:24" s="46" customFormat="1" ht="33" customHeight="1" x14ac:dyDescent="0.25">
      <c r="A13" s="54"/>
      <c r="B13" s="54"/>
      <c r="C13" s="54"/>
      <c r="D13" s="54"/>
      <c r="E13" s="54"/>
      <c r="F13" s="54"/>
      <c r="G13" s="25">
        <v>1</v>
      </c>
      <c r="H13" s="26"/>
      <c r="I13" s="27"/>
      <c r="J13" s="55">
        <f t="shared" ref="J13:O13" si="0">SUM(J14:J15)</f>
        <v>0</v>
      </c>
      <c r="K13" s="55">
        <f t="shared" si="0"/>
        <v>0</v>
      </c>
      <c r="L13" s="55">
        <f t="shared" si="0"/>
        <v>0</v>
      </c>
      <c r="M13" s="55">
        <f t="shared" si="0"/>
        <v>0</v>
      </c>
      <c r="N13" s="55">
        <f t="shared" si="0"/>
        <v>0</v>
      </c>
      <c r="O13" s="55">
        <f t="shared" si="0"/>
        <v>0</v>
      </c>
      <c r="P13" s="28"/>
      <c r="Q13" s="29"/>
      <c r="R13" s="30"/>
      <c r="S13" s="31"/>
      <c r="T13" s="32"/>
      <c r="U13" s="32"/>
      <c r="V13" s="33"/>
      <c r="W13" s="59"/>
      <c r="X13" s="59"/>
    </row>
    <row r="14" spans="1:24" s="46" customFormat="1" ht="33" customHeight="1" x14ac:dyDescent="0.25">
      <c r="A14" s="54">
        <v>1501</v>
      </c>
      <c r="B14" s="54" t="s">
        <v>84</v>
      </c>
      <c r="C14" s="54">
        <v>4</v>
      </c>
      <c r="D14" s="54">
        <v>11</v>
      </c>
      <c r="E14" s="54" t="s">
        <v>39</v>
      </c>
      <c r="F14" s="54"/>
      <c r="G14" s="45" t="s">
        <v>40</v>
      </c>
      <c r="H14" s="56"/>
      <c r="I14" s="39">
        <v>1</v>
      </c>
      <c r="J14" s="52">
        <v>0</v>
      </c>
      <c r="K14" s="119">
        <f>+I14*J14</f>
        <v>0</v>
      </c>
      <c r="L14" s="119">
        <v>0</v>
      </c>
      <c r="M14" s="119">
        <f>+K14+L14</f>
        <v>0</v>
      </c>
      <c r="N14" s="52">
        <v>0</v>
      </c>
      <c r="O14" s="119">
        <f>+M14-N14</f>
        <v>0</v>
      </c>
      <c r="P14" s="28"/>
      <c r="Q14" s="29"/>
      <c r="R14" s="30"/>
      <c r="S14" s="31"/>
      <c r="T14" s="32"/>
      <c r="U14" s="32"/>
      <c r="V14" s="33"/>
      <c r="W14" s="59"/>
      <c r="X14" s="59"/>
    </row>
    <row r="15" spans="1:24" s="46" customFormat="1" ht="33" customHeight="1" x14ac:dyDescent="0.25">
      <c r="A15" s="54">
        <v>1501</v>
      </c>
      <c r="B15" s="54" t="s">
        <v>84</v>
      </c>
      <c r="C15" s="54">
        <v>4</v>
      </c>
      <c r="D15" s="54">
        <v>11</v>
      </c>
      <c r="E15" s="54" t="s">
        <v>39</v>
      </c>
      <c r="F15" s="54"/>
      <c r="G15" s="45" t="s">
        <v>41</v>
      </c>
      <c r="H15" s="56"/>
      <c r="I15" s="39">
        <v>1</v>
      </c>
      <c r="J15" s="52"/>
      <c r="K15" s="119">
        <f>+I15*J15</f>
        <v>0</v>
      </c>
      <c r="L15" s="119">
        <v>0</v>
      </c>
      <c r="M15" s="119">
        <f>+K15+L15</f>
        <v>0</v>
      </c>
      <c r="N15" s="52">
        <v>0</v>
      </c>
      <c r="O15" s="119">
        <f>+M15-N15</f>
        <v>0</v>
      </c>
      <c r="P15" s="28"/>
      <c r="Q15" s="29"/>
      <c r="R15" s="30"/>
      <c r="S15" s="31"/>
      <c r="T15" s="32"/>
      <c r="U15" s="32"/>
      <c r="V15" s="33"/>
      <c r="W15" s="59"/>
      <c r="X15" s="59"/>
    </row>
    <row r="16" spans="1:24" s="46" customFormat="1" ht="33" customHeight="1" x14ac:dyDescent="0.25">
      <c r="A16" s="54"/>
      <c r="B16" s="54"/>
      <c r="C16" s="54"/>
      <c r="D16" s="54"/>
      <c r="E16" s="54"/>
      <c r="F16" s="54"/>
      <c r="G16" s="25">
        <v>2</v>
      </c>
      <c r="H16" s="26"/>
      <c r="I16" s="27"/>
      <c r="J16" s="55">
        <f t="shared" ref="J16:O16" si="1">SUM(J17)</f>
        <v>0</v>
      </c>
      <c r="K16" s="55">
        <f t="shared" si="1"/>
        <v>0</v>
      </c>
      <c r="L16" s="55">
        <f t="shared" si="1"/>
        <v>0</v>
      </c>
      <c r="M16" s="55">
        <f t="shared" si="1"/>
        <v>0</v>
      </c>
      <c r="N16" s="55">
        <f t="shared" si="1"/>
        <v>0</v>
      </c>
      <c r="O16" s="55">
        <f t="shared" si="1"/>
        <v>0</v>
      </c>
      <c r="P16" s="28"/>
      <c r="Q16" s="29"/>
      <c r="R16" s="30"/>
      <c r="S16" s="31"/>
      <c r="T16" s="32"/>
      <c r="U16" s="32"/>
      <c r="V16" s="33"/>
      <c r="W16" s="59"/>
      <c r="X16" s="59"/>
    </row>
    <row r="17" spans="1:27" s="46" customFormat="1" ht="33" customHeight="1" x14ac:dyDescent="0.25">
      <c r="A17" s="54">
        <v>1501</v>
      </c>
      <c r="B17" s="54" t="s">
        <v>84</v>
      </c>
      <c r="C17" s="54">
        <v>4</v>
      </c>
      <c r="D17" s="54">
        <v>11</v>
      </c>
      <c r="E17" s="54" t="s">
        <v>39</v>
      </c>
      <c r="F17" s="54"/>
      <c r="G17" s="45" t="s">
        <v>46</v>
      </c>
      <c r="H17" s="56"/>
      <c r="I17" s="39">
        <v>1</v>
      </c>
      <c r="J17" s="119">
        <v>0</v>
      </c>
      <c r="K17" s="119">
        <f>+I17*J17</f>
        <v>0</v>
      </c>
      <c r="L17" s="119">
        <v>0</v>
      </c>
      <c r="M17" s="119">
        <f>+K17+L17</f>
        <v>0</v>
      </c>
      <c r="N17" s="52">
        <v>0</v>
      </c>
      <c r="O17" s="119">
        <f>+M17-N17</f>
        <v>0</v>
      </c>
      <c r="P17" s="28"/>
      <c r="Q17" s="29"/>
      <c r="R17" s="30"/>
      <c r="S17" s="31"/>
      <c r="T17" s="32"/>
      <c r="U17" s="32"/>
      <c r="V17" s="33"/>
      <c r="W17" s="59"/>
      <c r="X17" s="59"/>
    </row>
    <row r="18" spans="1:27" s="46" customFormat="1" ht="33" customHeight="1" x14ac:dyDescent="0.25">
      <c r="A18" s="54"/>
      <c r="B18" s="54"/>
      <c r="C18" s="54"/>
      <c r="D18" s="54"/>
      <c r="E18" s="54"/>
      <c r="F18" s="54"/>
      <c r="G18" s="25">
        <v>3</v>
      </c>
      <c r="H18" s="26"/>
      <c r="I18" s="27"/>
      <c r="J18" s="55">
        <f t="shared" ref="J18:O18" si="2">SUM(J19)</f>
        <v>0</v>
      </c>
      <c r="K18" s="55">
        <f t="shared" si="2"/>
        <v>0</v>
      </c>
      <c r="L18" s="55">
        <f t="shared" si="2"/>
        <v>0</v>
      </c>
      <c r="M18" s="55">
        <f t="shared" si="2"/>
        <v>0</v>
      </c>
      <c r="N18" s="55">
        <f t="shared" si="2"/>
        <v>0</v>
      </c>
      <c r="O18" s="55">
        <f t="shared" si="2"/>
        <v>0</v>
      </c>
      <c r="P18" s="28"/>
      <c r="Q18" s="29"/>
      <c r="R18" s="30"/>
      <c r="S18" s="31"/>
      <c r="T18" s="32"/>
      <c r="U18" s="32"/>
      <c r="V18" s="33"/>
      <c r="W18" s="59"/>
      <c r="X18" s="59"/>
    </row>
    <row r="19" spans="1:27" s="46" customFormat="1" ht="33" customHeight="1" x14ac:dyDescent="0.25">
      <c r="A19" s="54">
        <v>1501</v>
      </c>
      <c r="B19" s="54" t="s">
        <v>84</v>
      </c>
      <c r="C19" s="54">
        <v>4</v>
      </c>
      <c r="D19" s="54">
        <v>11</v>
      </c>
      <c r="E19" s="54" t="s">
        <v>39</v>
      </c>
      <c r="F19" s="54"/>
      <c r="G19" s="45" t="s">
        <v>42</v>
      </c>
      <c r="H19" s="56"/>
      <c r="I19" s="39">
        <v>1</v>
      </c>
      <c r="J19" s="119">
        <v>0</v>
      </c>
      <c r="K19" s="119">
        <f>+I19*J19</f>
        <v>0</v>
      </c>
      <c r="L19" s="119">
        <v>0</v>
      </c>
      <c r="M19" s="119">
        <f>+K19+L19</f>
        <v>0</v>
      </c>
      <c r="N19" s="52">
        <v>0</v>
      </c>
      <c r="O19" s="119">
        <f>+M19-N19</f>
        <v>0</v>
      </c>
      <c r="P19" s="28"/>
      <c r="Q19" s="29"/>
      <c r="R19" s="30"/>
      <c r="S19" s="31"/>
      <c r="T19" s="32"/>
      <c r="U19" s="32"/>
      <c r="V19" s="33"/>
      <c r="W19" s="59"/>
      <c r="X19" s="59"/>
    </row>
    <row r="20" spans="1:27" s="46" customFormat="1" ht="33" customHeight="1" x14ac:dyDescent="0.25">
      <c r="A20" s="54"/>
      <c r="B20" s="54"/>
      <c r="C20" s="54"/>
      <c r="D20" s="54"/>
      <c r="E20" s="54"/>
      <c r="F20" s="54"/>
      <c r="G20" s="25">
        <v>4</v>
      </c>
      <c r="H20" s="26"/>
      <c r="I20" s="27"/>
      <c r="J20" s="55">
        <f t="shared" ref="J20:O20" si="3">SUM(J21:J22)</f>
        <v>0</v>
      </c>
      <c r="K20" s="55">
        <f t="shared" si="3"/>
        <v>0</v>
      </c>
      <c r="L20" s="55">
        <f t="shared" si="3"/>
        <v>0</v>
      </c>
      <c r="M20" s="55">
        <f t="shared" si="3"/>
        <v>0</v>
      </c>
      <c r="N20" s="55">
        <f t="shared" si="3"/>
        <v>0</v>
      </c>
      <c r="O20" s="55">
        <f t="shared" si="3"/>
        <v>0</v>
      </c>
      <c r="P20" s="28"/>
      <c r="Q20" s="29"/>
      <c r="R20" s="30"/>
      <c r="S20" s="31"/>
      <c r="T20" s="32"/>
      <c r="U20" s="32"/>
      <c r="V20" s="33"/>
      <c r="W20" s="59"/>
      <c r="X20" s="59"/>
    </row>
    <row r="21" spans="1:27" s="46" customFormat="1" ht="33" customHeight="1" x14ac:dyDescent="0.25">
      <c r="A21" s="54">
        <v>1501</v>
      </c>
      <c r="B21" s="54" t="s">
        <v>84</v>
      </c>
      <c r="C21" s="54">
        <v>4</v>
      </c>
      <c r="D21" s="54">
        <v>11</v>
      </c>
      <c r="E21" s="54" t="s">
        <v>39</v>
      </c>
      <c r="F21" s="54"/>
      <c r="G21" s="45" t="s">
        <v>47</v>
      </c>
      <c r="H21" s="56"/>
      <c r="I21" s="39">
        <v>1</v>
      </c>
      <c r="J21" s="119">
        <v>0</v>
      </c>
      <c r="K21" s="119">
        <f>+I21*J21</f>
        <v>0</v>
      </c>
      <c r="L21" s="119">
        <v>0</v>
      </c>
      <c r="M21" s="119">
        <f>+K21+L21</f>
        <v>0</v>
      </c>
      <c r="N21" s="52">
        <v>0</v>
      </c>
      <c r="O21" s="119">
        <f>+M21-N21</f>
        <v>0</v>
      </c>
      <c r="P21" s="28"/>
      <c r="Q21" s="29"/>
      <c r="R21" s="30"/>
      <c r="S21" s="31"/>
      <c r="T21" s="32"/>
      <c r="U21" s="32"/>
      <c r="V21" s="33"/>
      <c r="W21" s="59"/>
      <c r="X21" s="59"/>
    </row>
    <row r="22" spans="1:27" s="46" customFormat="1" ht="33" customHeight="1" x14ac:dyDescent="0.25">
      <c r="A22" s="54">
        <v>1501</v>
      </c>
      <c r="B22" s="54" t="s">
        <v>84</v>
      </c>
      <c r="C22" s="54">
        <v>4</v>
      </c>
      <c r="D22" s="54">
        <v>11</v>
      </c>
      <c r="E22" s="54" t="s">
        <v>39</v>
      </c>
      <c r="F22" s="54"/>
      <c r="G22" s="45" t="s">
        <v>48</v>
      </c>
      <c r="H22" s="56"/>
      <c r="I22" s="39">
        <v>1</v>
      </c>
      <c r="J22" s="119">
        <v>0</v>
      </c>
      <c r="K22" s="119">
        <f>+I22*J22</f>
        <v>0</v>
      </c>
      <c r="L22" s="119">
        <v>0</v>
      </c>
      <c r="M22" s="119">
        <f>+K22+L22</f>
        <v>0</v>
      </c>
      <c r="N22" s="52">
        <v>0</v>
      </c>
      <c r="O22" s="119">
        <f>+M22-N22</f>
        <v>0</v>
      </c>
      <c r="P22" s="28"/>
      <c r="Q22" s="29"/>
      <c r="R22" s="30"/>
      <c r="S22" s="31"/>
      <c r="T22" s="32"/>
      <c r="U22" s="32"/>
      <c r="V22" s="33"/>
      <c r="W22" s="59"/>
      <c r="X22" s="59"/>
    </row>
    <row r="23" spans="1:27" s="23" customFormat="1" ht="30" customHeight="1" x14ac:dyDescent="0.2">
      <c r="A23" s="1131" t="s">
        <v>49</v>
      </c>
      <c r="B23" s="1132"/>
      <c r="C23" s="1132"/>
      <c r="D23" s="1132"/>
      <c r="E23" s="1132"/>
      <c r="F23" s="1132"/>
      <c r="G23" s="1132"/>
      <c r="H23" s="1133"/>
      <c r="I23" s="21"/>
      <c r="J23" s="55"/>
      <c r="K23" s="55">
        <f>SUM(K13+K16+K18+K20)</f>
        <v>0</v>
      </c>
      <c r="L23" s="55">
        <f t="shared" ref="L23:O23" si="4">SUM(L13+L16+L18+L20)</f>
        <v>0</v>
      </c>
      <c r="M23" s="55">
        <f t="shared" si="4"/>
        <v>0</v>
      </c>
      <c r="N23" s="55">
        <f t="shared" si="4"/>
        <v>0</v>
      </c>
      <c r="O23" s="55">
        <f t="shared" si="4"/>
        <v>0</v>
      </c>
      <c r="P23" s="115"/>
      <c r="Q23" s="120"/>
      <c r="R23" s="116"/>
      <c r="S23" s="116"/>
      <c r="T23" s="120"/>
      <c r="U23" s="120"/>
      <c r="V23" s="116"/>
      <c r="W23" s="120"/>
      <c r="X23" s="120"/>
    </row>
    <row r="24" spans="1:27" s="23" customFormat="1" ht="28.5" customHeight="1" x14ac:dyDescent="0.2">
      <c r="A24" s="1131" t="s">
        <v>43</v>
      </c>
      <c r="B24" s="1132"/>
      <c r="C24" s="1132"/>
      <c r="D24" s="1132"/>
      <c r="E24" s="1132"/>
      <c r="F24" s="1132"/>
      <c r="G24" s="1132"/>
      <c r="H24" s="1133"/>
      <c r="I24" s="34"/>
      <c r="J24" s="35">
        <f t="shared" ref="J24:O24" si="5">SUM(J23)</f>
        <v>0</v>
      </c>
      <c r="K24" s="35">
        <f>SUM(K23)</f>
        <v>0</v>
      </c>
      <c r="L24" s="35">
        <f t="shared" si="5"/>
        <v>0</v>
      </c>
      <c r="M24" s="35">
        <f t="shared" si="5"/>
        <v>0</v>
      </c>
      <c r="N24" s="35">
        <f t="shared" si="5"/>
        <v>0</v>
      </c>
      <c r="O24" s="35">
        <f t="shared" si="5"/>
        <v>0</v>
      </c>
      <c r="P24" s="115"/>
      <c r="Q24" s="120"/>
      <c r="R24" s="116"/>
      <c r="S24" s="116"/>
      <c r="T24" s="120"/>
      <c r="U24" s="120"/>
      <c r="V24" s="116"/>
      <c r="W24" s="120"/>
      <c r="X24" s="120"/>
    </row>
    <row r="25" spans="1:27" s="57" customFormat="1" ht="55.5" customHeight="1" x14ac:dyDescent="0.2">
      <c r="A25" s="1134" t="s">
        <v>88</v>
      </c>
      <c r="B25" s="1135"/>
      <c r="C25" s="1135"/>
      <c r="D25" s="1135"/>
      <c r="E25" s="1135"/>
      <c r="F25" s="1135"/>
      <c r="G25" s="1135"/>
      <c r="H25" s="1136"/>
      <c r="I25" s="53" t="s">
        <v>44</v>
      </c>
      <c r="J25" s="1137" t="s">
        <v>87</v>
      </c>
      <c r="K25" s="1137"/>
      <c r="L25" s="1138"/>
      <c r="M25" s="1134" t="s">
        <v>56</v>
      </c>
      <c r="N25" s="1137"/>
      <c r="O25" s="1138"/>
      <c r="P25" s="122"/>
      <c r="Q25" s="122"/>
      <c r="R25" s="122"/>
      <c r="S25" s="122"/>
      <c r="T25" s="122"/>
      <c r="U25" s="122"/>
      <c r="V25" s="122"/>
      <c r="W25" s="122"/>
      <c r="X25" s="122"/>
    </row>
    <row r="26" spans="1:27" s="122" customFormat="1" ht="31.5" customHeight="1" x14ac:dyDescent="0.25">
      <c r="A26" s="1134" t="s">
        <v>45</v>
      </c>
      <c r="B26" s="1137"/>
      <c r="C26" s="1146">
        <v>43101</v>
      </c>
      <c r="D26" s="1137"/>
      <c r="E26" s="1137"/>
      <c r="F26" s="1137"/>
      <c r="G26" s="1137"/>
      <c r="H26" s="1138"/>
      <c r="I26" s="22" t="str">
        <f>+A26</f>
        <v>FECHA:</v>
      </c>
      <c r="J26" s="1146">
        <f>+C26</f>
        <v>43101</v>
      </c>
      <c r="K26" s="1137"/>
      <c r="L26" s="1137"/>
      <c r="M26" s="12" t="str">
        <f>+I26</f>
        <v>FECHA:</v>
      </c>
      <c r="N26" s="1146">
        <f>+J26</f>
        <v>43101</v>
      </c>
      <c r="O26" s="1138"/>
      <c r="Q26" s="123"/>
      <c r="R26" s="124"/>
      <c r="S26" s="124"/>
      <c r="T26" s="124"/>
      <c r="U26" s="124"/>
      <c r="V26" s="124"/>
      <c r="W26" s="124"/>
      <c r="X26" s="124"/>
      <c r="Y26" s="124"/>
      <c r="Z26" s="124"/>
      <c r="AA26" s="124"/>
    </row>
    <row r="27" spans="1:27" ht="34.5" customHeight="1" x14ac:dyDescent="0.2">
      <c r="A27" s="58"/>
      <c r="B27" s="58"/>
      <c r="C27" s="36"/>
      <c r="D27" s="58"/>
      <c r="E27" s="58"/>
      <c r="F27" s="58"/>
      <c r="G27" s="58"/>
      <c r="H27" s="58"/>
      <c r="I27" s="24"/>
      <c r="J27" s="36"/>
      <c r="K27" s="58"/>
      <c r="L27" s="58"/>
      <c r="M27" s="60"/>
      <c r="N27" s="36"/>
      <c r="O27" s="58"/>
    </row>
    <row r="28" spans="1:27" x14ac:dyDescent="0.2">
      <c r="J28" s="42"/>
    </row>
    <row r="29" spans="1:27" ht="54" customHeight="1" x14ac:dyDescent="0.2">
      <c r="J29" s="40"/>
      <c r="M29" s="117" t="s">
        <v>58</v>
      </c>
      <c r="N29" s="118">
        <v>5627784647.2600002</v>
      </c>
      <c r="O29" s="118">
        <f>+N29-N24</f>
        <v>5627784647.2600002</v>
      </c>
    </row>
    <row r="30" spans="1:27" ht="54" customHeight="1" x14ac:dyDescent="0.2">
      <c r="J30" s="40"/>
      <c r="M30" s="117"/>
      <c r="N30" s="118"/>
      <c r="O30" s="118"/>
    </row>
    <row r="31" spans="1:27" x14ac:dyDescent="0.2">
      <c r="N31" s="38"/>
    </row>
  </sheetData>
  <mergeCells count="46">
    <mergeCell ref="E1:M2"/>
    <mergeCell ref="N1:O1"/>
    <mergeCell ref="N2:O2"/>
    <mergeCell ref="E3:M4"/>
    <mergeCell ref="N3:O3"/>
    <mergeCell ref="E11:F11"/>
    <mergeCell ref="G11:H11"/>
    <mergeCell ref="A4:D4"/>
    <mergeCell ref="N4:O4"/>
    <mergeCell ref="A5:O5"/>
    <mergeCell ref="I6:O6"/>
    <mergeCell ref="A7:H8"/>
    <mergeCell ref="I7:J7"/>
    <mergeCell ref="I8:J8"/>
    <mergeCell ref="A26:B26"/>
    <mergeCell ref="C26:H26"/>
    <mergeCell ref="J26:L26"/>
    <mergeCell ref="N26:O26"/>
    <mergeCell ref="S9:S12"/>
    <mergeCell ref="R9:R12"/>
    <mergeCell ref="I10:J10"/>
    <mergeCell ref="N11:N12"/>
    <mergeCell ref="O11:O12"/>
    <mergeCell ref="I11:I12"/>
    <mergeCell ref="J11:J12"/>
    <mergeCell ref="K11:K12"/>
    <mergeCell ref="L11:L12"/>
    <mergeCell ref="M11:M12"/>
    <mergeCell ref="A9:D9"/>
    <mergeCell ref="E9:H9"/>
    <mergeCell ref="P1:X8"/>
    <mergeCell ref="A23:H23"/>
    <mergeCell ref="A24:H24"/>
    <mergeCell ref="A25:H25"/>
    <mergeCell ref="J25:L25"/>
    <mergeCell ref="M25:O25"/>
    <mergeCell ref="T9:T12"/>
    <mergeCell ref="U9:U12"/>
    <mergeCell ref="V9:V12"/>
    <mergeCell ref="W9:W12"/>
    <mergeCell ref="X9:X12"/>
    <mergeCell ref="I9:J9"/>
    <mergeCell ref="P9:P12"/>
    <mergeCell ref="Q9:Q12"/>
    <mergeCell ref="A11:C11"/>
    <mergeCell ref="D11:D12"/>
  </mergeCells>
  <printOptions horizontalCentered="1" verticalCentered="1"/>
  <pageMargins left="0.31496062992125984" right="0.27559055118110237" top="0.31496062992125984" bottom="0.35433070866141736" header="0.31496062992125984" footer="0.31496062992125984"/>
  <pageSetup scale="48" orientation="landscape" r:id="rId1"/>
  <rowBreaks count="1" manualBreakCount="1">
    <brk id="26" max="14" man="1"/>
  </rowBreaks>
  <ignoredErrors>
    <ignoredError sqref="B14:B15" numberStoredAsText="1"/>
    <ignoredError sqref="K17 K21 K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2">
    <tabColor rgb="FF00B0F0"/>
    <pageSetUpPr fitToPage="1"/>
  </sheetPr>
  <dimension ref="B1:J41"/>
  <sheetViews>
    <sheetView zoomScale="70" zoomScaleNormal="70" workbookViewId="0">
      <pane xSplit="3" ySplit="4" topLeftCell="G5" activePane="bottomRight" state="frozen"/>
      <selection pane="topRight" activeCell="D1" sqref="D1"/>
      <selection pane="bottomLeft" activeCell="A4" sqref="A4"/>
      <selection pane="bottomRight" activeCell="G5" sqref="G5:G6"/>
    </sheetView>
  </sheetViews>
  <sheetFormatPr baseColWidth="10" defaultRowHeight="15" x14ac:dyDescent="0.25"/>
  <cols>
    <col min="1" max="1" width="4.28515625" customWidth="1"/>
    <col min="2" max="2" width="32.85546875" style="107" customWidth="1"/>
    <col min="3" max="3" width="24.140625" style="108" bestFit="1" customWidth="1"/>
    <col min="4" max="4" width="15" style="109" hidden="1" customWidth="1"/>
    <col min="5" max="5" width="22.85546875" style="110" customWidth="1"/>
    <col min="6" max="10" width="30.85546875" style="110" customWidth="1"/>
  </cols>
  <sheetData>
    <row r="1" spans="2:10" ht="18" customHeight="1" x14ac:dyDescent="0.25">
      <c r="B1" s="1172" t="s">
        <v>59</v>
      </c>
      <c r="C1" s="1172"/>
      <c r="D1" s="1172"/>
      <c r="E1" s="1172"/>
      <c r="F1" s="1172"/>
      <c r="G1" s="1172"/>
      <c r="H1" s="1172"/>
      <c r="I1" s="1172"/>
      <c r="J1" s="1172"/>
    </row>
    <row r="2" spans="2:10" ht="7.5" customHeight="1" x14ac:dyDescent="0.25">
      <c r="B2" s="63"/>
      <c r="C2" s="63"/>
      <c r="D2" s="63"/>
      <c r="E2" s="64"/>
      <c r="F2" s="64"/>
      <c r="G2" s="64"/>
      <c r="H2" s="64"/>
      <c r="I2" s="64"/>
      <c r="J2" s="64"/>
    </row>
    <row r="3" spans="2:10" ht="15.75" thickBot="1" x14ac:dyDescent="0.3">
      <c r="B3" s="65"/>
      <c r="C3" s="65"/>
      <c r="D3" s="65"/>
      <c r="E3" s="66"/>
      <c r="F3" s="66"/>
      <c r="G3" s="66"/>
      <c r="H3" s="66"/>
      <c r="I3" s="66"/>
      <c r="J3" s="66"/>
    </row>
    <row r="4" spans="2:10" ht="39.75" customHeight="1" thickTop="1" thickBot="1" x14ac:dyDescent="0.3">
      <c r="B4" s="67" t="s">
        <v>60</v>
      </c>
      <c r="C4" s="67" t="s">
        <v>61</v>
      </c>
      <c r="D4" s="67" t="s">
        <v>62</v>
      </c>
      <c r="E4" s="68" t="s">
        <v>63</v>
      </c>
      <c r="F4" s="69" t="s">
        <v>64</v>
      </c>
      <c r="G4" s="68" t="s">
        <v>65</v>
      </c>
      <c r="H4" s="69" t="s">
        <v>66</v>
      </c>
      <c r="I4" s="69" t="s">
        <v>67</v>
      </c>
      <c r="J4" s="68" t="s">
        <v>68</v>
      </c>
    </row>
    <row r="5" spans="2:10" ht="38.25" customHeight="1" thickTop="1" x14ac:dyDescent="0.25">
      <c r="B5" s="1173" t="s">
        <v>69</v>
      </c>
      <c r="C5" s="70" t="s">
        <v>70</v>
      </c>
      <c r="D5" s="71">
        <v>42298</v>
      </c>
      <c r="E5" s="72">
        <v>12655043400.83</v>
      </c>
      <c r="F5" s="72">
        <v>12655043400.83</v>
      </c>
      <c r="G5" s="72">
        <v>8324719216.1999998</v>
      </c>
      <c r="H5" s="72">
        <v>8324719216.1999998</v>
      </c>
      <c r="I5" s="72"/>
      <c r="J5" s="72">
        <f>SUM(F5:H5)</f>
        <v>29304481833.23</v>
      </c>
    </row>
    <row r="6" spans="2:10" ht="38.25" customHeight="1" thickBot="1" x14ac:dyDescent="0.3">
      <c r="B6" s="1174"/>
      <c r="C6" s="73" t="s">
        <v>71</v>
      </c>
      <c r="D6" s="74">
        <v>42284</v>
      </c>
      <c r="E6" s="75">
        <v>747082323.16999996</v>
      </c>
      <c r="F6" s="75">
        <v>747082323.16999996</v>
      </c>
      <c r="G6" s="75">
        <v>503178807.04000002</v>
      </c>
      <c r="H6" s="75">
        <v>503178807.04000002</v>
      </c>
      <c r="I6" s="75"/>
      <c r="J6" s="75">
        <f>SUM(F6:H6)</f>
        <v>1753439937.25</v>
      </c>
    </row>
    <row r="7" spans="2:10" ht="29.25" customHeight="1" thickTop="1" thickBot="1" x14ac:dyDescent="0.3">
      <c r="B7" s="1175" t="s">
        <v>72</v>
      </c>
      <c r="C7" s="1175"/>
      <c r="D7" s="1175"/>
      <c r="E7" s="76">
        <f>SUM(E5:E6)</f>
        <v>13402125724</v>
      </c>
      <c r="F7" s="76">
        <f>SUM(F5:F6)</f>
        <v>13402125724</v>
      </c>
      <c r="G7" s="76">
        <f>SUM(G5:G6)</f>
        <v>8827898023.2399998</v>
      </c>
      <c r="H7" s="76">
        <f>SUM(H5:H6)</f>
        <v>8827898023.2399998</v>
      </c>
      <c r="I7" s="76"/>
      <c r="J7" s="76">
        <f>SUM(J5:J6)</f>
        <v>31057921770.48</v>
      </c>
    </row>
    <row r="8" spans="2:10" ht="29.25" customHeight="1" thickTop="1" x14ac:dyDescent="0.25">
      <c r="B8" s="1169" t="s">
        <v>73</v>
      </c>
      <c r="C8" s="77" t="s">
        <v>70</v>
      </c>
      <c r="D8" s="78">
        <v>42648</v>
      </c>
      <c r="E8" s="79">
        <v>2834000000</v>
      </c>
      <c r="F8" s="80">
        <v>6145658631.25</v>
      </c>
      <c r="G8" s="79">
        <v>9932171000</v>
      </c>
      <c r="H8" s="80">
        <v>6145658631.25</v>
      </c>
      <c r="I8" s="81"/>
      <c r="J8" s="79">
        <f>SUM(F8:H8)</f>
        <v>22223488262.5</v>
      </c>
    </row>
    <row r="9" spans="2:10" ht="29.25" customHeight="1" x14ac:dyDescent="0.25">
      <c r="B9" s="1170"/>
      <c r="C9" s="82" t="s">
        <v>71</v>
      </c>
      <c r="D9" s="83">
        <v>42656</v>
      </c>
      <c r="E9" s="84">
        <v>166000000</v>
      </c>
      <c r="F9" s="85">
        <v>166000000</v>
      </c>
      <c r="G9" s="84">
        <v>582098000</v>
      </c>
      <c r="H9" s="85">
        <v>450377600</v>
      </c>
      <c r="I9" s="85"/>
      <c r="J9" s="84">
        <f>SUM(F9:H9)</f>
        <v>1198475600</v>
      </c>
    </row>
    <row r="10" spans="2:10" ht="29.25" customHeight="1" thickBot="1" x14ac:dyDescent="0.3">
      <c r="B10" s="1171"/>
      <c r="C10" s="86" t="s">
        <v>74</v>
      </c>
      <c r="D10" s="87"/>
      <c r="E10" s="88">
        <v>0</v>
      </c>
      <c r="F10" s="89">
        <v>178772556</v>
      </c>
      <c r="G10" s="88">
        <v>0</v>
      </c>
      <c r="H10" s="89"/>
      <c r="I10" s="89"/>
      <c r="J10" s="88"/>
    </row>
    <row r="11" spans="2:10" s="90" customFormat="1" ht="25.5" customHeight="1" thickTop="1" thickBot="1" x14ac:dyDescent="0.3">
      <c r="B11" s="1176" t="s">
        <v>72</v>
      </c>
      <c r="C11" s="1176"/>
      <c r="D11" s="1176"/>
      <c r="E11" s="91">
        <f>SUM(E8:E10)</f>
        <v>3000000000</v>
      </c>
      <c r="F11" s="92">
        <f>SUM(F8:F10)</f>
        <v>6490431187.25</v>
      </c>
      <c r="G11" s="91">
        <f>SUM(G8:G10)</f>
        <v>10514269000</v>
      </c>
      <c r="H11" s="92">
        <f>SUM(H8:H10)</f>
        <v>6596036231.25</v>
      </c>
      <c r="I11" s="92"/>
      <c r="J11" s="91">
        <f>SUM(J8:J10)</f>
        <v>23421963862.5</v>
      </c>
    </row>
    <row r="12" spans="2:10" ht="30" customHeight="1" thickTop="1" x14ac:dyDescent="0.25">
      <c r="B12" s="1169" t="s">
        <v>75</v>
      </c>
      <c r="C12" s="77" t="s">
        <v>70</v>
      </c>
      <c r="D12" s="78">
        <v>42667</v>
      </c>
      <c r="E12" s="79">
        <v>2055721234</v>
      </c>
      <c r="F12" s="80"/>
      <c r="G12" s="79">
        <v>6652242000</v>
      </c>
      <c r="H12" s="81">
        <v>6254969769.8500004</v>
      </c>
      <c r="I12" s="81"/>
      <c r="J12" s="79">
        <f>SUM(F12:H12)</f>
        <v>12907211769.85</v>
      </c>
    </row>
    <row r="13" spans="2:10" ht="30" customHeight="1" x14ac:dyDescent="0.25">
      <c r="B13" s="1170"/>
      <c r="C13" s="82" t="s">
        <v>71</v>
      </c>
      <c r="D13" s="83">
        <v>42647</v>
      </c>
      <c r="E13" s="84">
        <v>143900486</v>
      </c>
      <c r="F13" s="93">
        <v>143900486</v>
      </c>
      <c r="G13" s="84">
        <v>465657000</v>
      </c>
      <c r="H13" s="85">
        <v>277266914</v>
      </c>
      <c r="I13" s="85"/>
      <c r="J13" s="84">
        <f>SUM(F13:H13)</f>
        <v>886824400</v>
      </c>
    </row>
    <row r="14" spans="2:10" ht="30" customHeight="1" thickBot="1" x14ac:dyDescent="0.3">
      <c r="B14" s="1171"/>
      <c r="C14" s="86" t="s">
        <v>74</v>
      </c>
      <c r="D14" s="94"/>
      <c r="E14" s="88">
        <v>0</v>
      </c>
      <c r="F14" s="95">
        <v>2479513</v>
      </c>
      <c r="G14" s="88">
        <v>0</v>
      </c>
      <c r="H14" s="89"/>
      <c r="I14" s="89"/>
      <c r="J14" s="88"/>
    </row>
    <row r="15" spans="2:10" s="96" customFormat="1" ht="25.5" customHeight="1" thickTop="1" thickBot="1" x14ac:dyDescent="0.3">
      <c r="B15" s="1176" t="s">
        <v>72</v>
      </c>
      <c r="C15" s="1176"/>
      <c r="D15" s="1176"/>
      <c r="E15" s="91">
        <f>SUM(E12:E14)</f>
        <v>2199621720</v>
      </c>
      <c r="F15" s="92">
        <f>SUM(F12:F14)</f>
        <v>146379999</v>
      </c>
      <c r="G15" s="91">
        <f>SUM(G12:G14)</f>
        <v>7117899000</v>
      </c>
      <c r="H15" s="92">
        <f>SUM(H12:H14)</f>
        <v>6532236683.8500004</v>
      </c>
      <c r="I15" s="92"/>
      <c r="J15" s="91">
        <f>SUM(J12:J14)</f>
        <v>13794036169.85</v>
      </c>
    </row>
    <row r="16" spans="2:10" s="97" customFormat="1" ht="69" customHeight="1" thickTop="1" thickBot="1" x14ac:dyDescent="0.3">
      <c r="B16" s="98" t="s">
        <v>76</v>
      </c>
      <c r="C16" s="77" t="s">
        <v>70</v>
      </c>
      <c r="D16" s="78">
        <v>42675</v>
      </c>
      <c r="E16" s="79">
        <v>2000000000</v>
      </c>
      <c r="F16" s="81">
        <v>1949715555.75</v>
      </c>
      <c r="G16" s="79">
        <v>2000000000</v>
      </c>
      <c r="H16" s="81">
        <v>1949715555.75</v>
      </c>
      <c r="I16" s="99"/>
      <c r="J16" s="79">
        <f>SUM(F16:H16)</f>
        <v>5899431111.5</v>
      </c>
    </row>
    <row r="17" spans="2:10" s="101" customFormat="1" ht="25.5" customHeight="1" thickTop="1" thickBot="1" x14ac:dyDescent="0.3">
      <c r="B17" s="1179" t="s">
        <v>72</v>
      </c>
      <c r="C17" s="1179"/>
      <c r="D17" s="1179"/>
      <c r="E17" s="100">
        <f>+E16</f>
        <v>2000000000</v>
      </c>
      <c r="F17" s="92">
        <f>SUM(F16:F16)</f>
        <v>1949715555.75</v>
      </c>
      <c r="G17" s="91">
        <f>+G16</f>
        <v>2000000000</v>
      </c>
      <c r="H17" s="92">
        <f>SUM(H16:H16)</f>
        <v>1949715555.75</v>
      </c>
      <c r="I17" s="92"/>
      <c r="J17" s="91">
        <f>+J16</f>
        <v>5899431111.5</v>
      </c>
    </row>
    <row r="18" spans="2:10" ht="35.25" customHeight="1" thickTop="1" x14ac:dyDescent="0.25">
      <c r="B18" s="1169" t="s">
        <v>77</v>
      </c>
      <c r="C18" s="77" t="s">
        <v>78</v>
      </c>
      <c r="D18" s="78">
        <v>42653</v>
      </c>
      <c r="E18" s="79">
        <v>307692000</v>
      </c>
      <c r="F18" s="81">
        <v>307692307.69</v>
      </c>
      <c r="G18" s="79">
        <v>769231000</v>
      </c>
      <c r="H18" s="81">
        <v>649307692.30999994</v>
      </c>
      <c r="I18" s="81"/>
      <c r="J18" s="79">
        <f>SUM(F18:H18)</f>
        <v>1726231000</v>
      </c>
    </row>
    <row r="19" spans="2:10" ht="35.25" customHeight="1" thickBot="1" x14ac:dyDescent="0.3">
      <c r="B19" s="1171"/>
      <c r="C19" s="86" t="s">
        <v>71</v>
      </c>
      <c r="D19" s="94">
        <v>42648</v>
      </c>
      <c r="E19" s="88">
        <v>92308000</v>
      </c>
      <c r="F19" s="89">
        <v>84876922.909999996</v>
      </c>
      <c r="G19" s="88">
        <v>230769000</v>
      </c>
      <c r="H19" s="89">
        <v>212192094.09</v>
      </c>
      <c r="I19" s="89"/>
      <c r="J19" s="88">
        <f>SUM(F19:H19)</f>
        <v>527838017</v>
      </c>
    </row>
    <row r="20" spans="2:10" s="97" customFormat="1" ht="25.5" customHeight="1" thickTop="1" thickBot="1" x14ac:dyDescent="0.3">
      <c r="B20" s="1176" t="s">
        <v>72</v>
      </c>
      <c r="C20" s="1176"/>
      <c r="D20" s="1176"/>
      <c r="E20" s="91">
        <f>SUM(E18:E19)</f>
        <v>400000000</v>
      </c>
      <c r="F20" s="92">
        <f>SUM(F18:F19)</f>
        <v>392569230.60000002</v>
      </c>
      <c r="G20" s="91">
        <f>SUM(G18:G19)</f>
        <v>1000000000</v>
      </c>
      <c r="H20" s="92">
        <f>SUM(H18:H19)</f>
        <v>861499786.39999998</v>
      </c>
      <c r="I20" s="92"/>
      <c r="J20" s="91">
        <f>SUM(J18:J19)</f>
        <v>2254069017</v>
      </c>
    </row>
    <row r="21" spans="2:10" ht="20.25" customHeight="1" thickTop="1" x14ac:dyDescent="0.25">
      <c r="B21" s="1169" t="s">
        <v>79</v>
      </c>
      <c r="C21" s="77" t="s">
        <v>70</v>
      </c>
      <c r="D21" s="78"/>
      <c r="E21" s="79">
        <v>1651000000</v>
      </c>
      <c r="F21" s="81">
        <v>0</v>
      </c>
      <c r="G21" s="79">
        <v>7431000000</v>
      </c>
      <c r="H21" s="80">
        <v>9082000000</v>
      </c>
      <c r="I21" s="81">
        <v>1835000000</v>
      </c>
      <c r="J21" s="79">
        <f>SUM(F21:H21)</f>
        <v>16513000000</v>
      </c>
    </row>
    <row r="22" spans="2:10" ht="20.25" customHeight="1" x14ac:dyDescent="0.25">
      <c r="B22" s="1170"/>
      <c r="C22" s="82" t="s">
        <v>71</v>
      </c>
      <c r="D22" s="83"/>
      <c r="E22" s="84">
        <v>149000000</v>
      </c>
      <c r="F22" s="85">
        <v>0</v>
      </c>
      <c r="G22" s="84">
        <v>669000000</v>
      </c>
      <c r="H22" s="93">
        <v>818000000</v>
      </c>
      <c r="I22" s="102">
        <v>165000000</v>
      </c>
      <c r="J22" s="84">
        <f>SUM(F22:H22)</f>
        <v>1487000000</v>
      </c>
    </row>
    <row r="23" spans="2:10" ht="20.25" customHeight="1" thickBot="1" x14ac:dyDescent="0.3">
      <c r="B23" s="1171"/>
      <c r="C23" s="86" t="s">
        <v>74</v>
      </c>
      <c r="D23" s="94"/>
      <c r="E23" s="88">
        <v>0</v>
      </c>
      <c r="F23" s="89">
        <v>20000000</v>
      </c>
      <c r="G23" s="88">
        <v>0</v>
      </c>
      <c r="H23" s="89">
        <v>0</v>
      </c>
      <c r="I23" s="99">
        <v>0</v>
      </c>
      <c r="J23" s="88">
        <f>SUM(F23:H23)</f>
        <v>20000000</v>
      </c>
    </row>
    <row r="24" spans="2:10" s="97" customFormat="1" ht="25.5" customHeight="1" thickTop="1" thickBot="1" x14ac:dyDescent="0.3">
      <c r="B24" s="1176" t="s">
        <v>72</v>
      </c>
      <c r="C24" s="1176"/>
      <c r="D24" s="1176"/>
      <c r="E24" s="91">
        <f t="shared" ref="E24:J24" si="0">SUM(E21:E23)</f>
        <v>1800000000</v>
      </c>
      <c r="F24" s="92">
        <f t="shared" si="0"/>
        <v>20000000</v>
      </c>
      <c r="G24" s="91">
        <f t="shared" si="0"/>
        <v>8100000000</v>
      </c>
      <c r="H24" s="92">
        <f t="shared" si="0"/>
        <v>9900000000</v>
      </c>
      <c r="I24" s="92">
        <f t="shared" si="0"/>
        <v>2000000000</v>
      </c>
      <c r="J24" s="91">
        <f t="shared" si="0"/>
        <v>18020000000</v>
      </c>
    </row>
    <row r="25" spans="2:10" ht="31.5" customHeight="1" thickTop="1" thickBot="1" x14ac:dyDescent="0.3">
      <c r="B25"/>
      <c r="C25"/>
      <c r="D25"/>
      <c r="E25" s="103"/>
      <c r="F25"/>
      <c r="G25" s="103"/>
      <c r="H25"/>
      <c r="I25"/>
      <c r="J25" s="103"/>
    </row>
    <row r="26" spans="2:10" ht="30" customHeight="1" thickTop="1" thickBot="1" x14ac:dyDescent="0.3">
      <c r="B26" s="1176" t="s">
        <v>80</v>
      </c>
      <c r="C26" s="1176"/>
      <c r="D26" s="104"/>
      <c r="E26" s="105">
        <f>+E11+E15+E17+E20+E24</f>
        <v>9399621720</v>
      </c>
      <c r="F26" s="106">
        <f>+F7+F11+F15+F17+F20+F24</f>
        <v>22401221696.599998</v>
      </c>
      <c r="G26" s="105">
        <f>+G11+G15+G17+G20+G24</f>
        <v>28732168000</v>
      </c>
      <c r="H26" s="106">
        <f>+H7+H11+H15+H17+H20+H24</f>
        <v>34667386280.490005</v>
      </c>
      <c r="I26" s="106">
        <f>+I7+I11+I15+I17+I20+I24</f>
        <v>2000000000</v>
      </c>
      <c r="J26" s="105">
        <f>+J11+J15+J17+J20+J24</f>
        <v>63389500160.849998</v>
      </c>
    </row>
    <row r="27" spans="2:10" ht="24.75" customHeight="1" thickTop="1" x14ac:dyDescent="0.25"/>
    <row r="28" spans="2:10" x14ac:dyDescent="0.25">
      <c r="B28" s="1177" t="s">
        <v>81</v>
      </c>
      <c r="C28" s="1177"/>
      <c r="D28" s="111"/>
      <c r="E28" s="112">
        <v>9399621720</v>
      </c>
      <c r="F28" s="112"/>
      <c r="G28" s="112">
        <v>28732168000</v>
      </c>
      <c r="H28" s="112"/>
      <c r="I28" s="112">
        <v>2000000000</v>
      </c>
      <c r="J28" s="113">
        <f>+E28+G28+I28</f>
        <v>40131789720</v>
      </c>
    </row>
    <row r="30" spans="2:10" x14ac:dyDescent="0.25">
      <c r="B30" s="1178" t="s">
        <v>82</v>
      </c>
      <c r="C30" s="1178"/>
      <c r="E30" s="110">
        <f>+E28-E26</f>
        <v>0</v>
      </c>
      <c r="F30" s="108"/>
      <c r="G30" s="114">
        <f>+G28-G26</f>
        <v>0</v>
      </c>
      <c r="I30" s="114">
        <f>+I28-I26</f>
        <v>0</v>
      </c>
    </row>
    <row r="31" spans="2:10" ht="36.75" customHeight="1" x14ac:dyDescent="0.25"/>
    <row r="32" spans="2:10" ht="31.5" customHeight="1" x14ac:dyDescent="0.25"/>
    <row r="33" ht="31.5" customHeight="1" x14ac:dyDescent="0.25"/>
    <row r="34" ht="31.5" customHeight="1" x14ac:dyDescent="0.25"/>
    <row r="35" ht="10.5" customHeight="1" x14ac:dyDescent="0.25"/>
    <row r="37" ht="9.75" customHeight="1" x14ac:dyDescent="0.25"/>
    <row r="38" ht="31.5" customHeight="1" x14ac:dyDescent="0.25"/>
    <row r="39" ht="39.75" customHeight="1" x14ac:dyDescent="0.25"/>
    <row r="40" ht="39.75" customHeight="1" x14ac:dyDescent="0.25"/>
    <row r="41" ht="28.5" customHeight="1" x14ac:dyDescent="0.25"/>
  </sheetData>
  <mergeCells count="15">
    <mergeCell ref="B26:C26"/>
    <mergeCell ref="B28:C28"/>
    <mergeCell ref="B30:C30"/>
    <mergeCell ref="B15:D15"/>
    <mergeCell ref="B17:D17"/>
    <mergeCell ref="B18:B19"/>
    <mergeCell ref="B20:D20"/>
    <mergeCell ref="B21:B23"/>
    <mergeCell ref="B24:D24"/>
    <mergeCell ref="B12:B14"/>
    <mergeCell ref="B1:J1"/>
    <mergeCell ref="B5:B6"/>
    <mergeCell ref="B7:D7"/>
    <mergeCell ref="B8:B10"/>
    <mergeCell ref="B11:D11"/>
  </mergeCells>
  <printOptions horizontalCentered="1"/>
  <pageMargins left="0.31496062992125984" right="0.31496062992125984" top="0.55118110236220474" bottom="0.55118110236220474" header="0.31496062992125984" footer="0.31496062992125984"/>
  <pageSetup scale="53" orientation="landscape" verticalDpi="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FF0000"/>
  </sheetPr>
  <dimension ref="A1"/>
  <sheetViews>
    <sheetView zoomScale="85" zoomScaleNormal="85" workbookViewId="0">
      <selection activeCell="Z33" sqref="Z3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B9859-46C1-472F-AF8A-E3345A6F9AA0}">
  <sheetPr>
    <tabColor theme="6" tint="-0.249977111117893"/>
    <pageSetUpPr fitToPage="1"/>
  </sheetPr>
  <dimension ref="A1:CK160"/>
  <sheetViews>
    <sheetView tabSelected="1" view="pageBreakPreview" zoomScale="55" zoomScaleNormal="80" zoomScaleSheetLayoutView="55" zoomScalePageLayoutView="55" workbookViewId="0">
      <selection activeCell="M24" sqref="M24"/>
    </sheetView>
  </sheetViews>
  <sheetFormatPr baseColWidth="10" defaultColWidth="11.42578125" defaultRowHeight="16.5" x14ac:dyDescent="0.3"/>
  <cols>
    <col min="1" max="1" width="8.42578125" style="268" bestFit="1" customWidth="1"/>
    <col min="2" max="2" width="9" style="268" bestFit="1" customWidth="1"/>
    <col min="3" max="3" width="8" style="268" customWidth="1"/>
    <col min="4" max="4" width="12.42578125" style="268" customWidth="1"/>
    <col min="5" max="5" width="16.42578125" style="268" customWidth="1"/>
    <col min="6" max="6" width="7.5703125" style="268" customWidth="1"/>
    <col min="7" max="7" width="16.42578125" style="268" customWidth="1"/>
    <col min="8" max="9" width="8.5703125" style="268" customWidth="1"/>
    <col min="10" max="10" width="21" style="268" customWidth="1"/>
    <col min="11" max="11" width="105.7109375" style="629" customWidth="1"/>
    <col min="12" max="12" width="14" style="268" customWidth="1"/>
    <col min="13" max="13" width="35.7109375" style="268" customWidth="1"/>
    <col min="14" max="14" width="38.42578125" style="268" customWidth="1"/>
    <col min="15" max="15" width="27.85546875" style="268" customWidth="1"/>
    <col min="16" max="16" width="38.28515625" style="268" customWidth="1"/>
    <col min="17" max="17" width="31.85546875" style="268" bestFit="1" customWidth="1"/>
    <col min="18" max="18" width="32.42578125" style="268" customWidth="1"/>
    <col min="19" max="19" width="35.7109375" style="837" bestFit="1" customWidth="1"/>
    <col min="20" max="20" width="32.42578125" style="268" bestFit="1" customWidth="1"/>
    <col min="21" max="21" width="36.7109375" style="813" bestFit="1" customWidth="1"/>
    <col min="22" max="22" width="31.140625" style="984" customWidth="1"/>
    <col min="23" max="23" width="31.5703125" style="585" customWidth="1"/>
    <col min="24" max="24" width="39.42578125" style="585" customWidth="1"/>
    <col min="25" max="25" width="37.42578125" style="585" customWidth="1"/>
    <col min="26" max="26" width="30.28515625" style="585" bestFit="1" customWidth="1"/>
    <col min="27" max="27" width="34.7109375" style="585" customWidth="1"/>
    <col min="28" max="28" width="35.28515625" style="585" customWidth="1"/>
    <col min="29" max="29" width="26.5703125" style="585" customWidth="1"/>
    <col min="30" max="30" width="21.7109375" style="585" customWidth="1"/>
    <col min="31" max="31" width="16.28515625" style="585" customWidth="1"/>
    <col min="32" max="32" width="11.42578125" style="585"/>
    <col min="33" max="16384" width="11.42578125" style="268"/>
  </cols>
  <sheetData>
    <row r="1" spans="1:29" s="182" customFormat="1" ht="27" customHeight="1" x14ac:dyDescent="0.25">
      <c r="A1" s="1180" t="s">
        <v>1</v>
      </c>
      <c r="B1" s="1181"/>
      <c r="C1" s="1181"/>
      <c r="D1" s="1181"/>
      <c r="E1" s="1181"/>
      <c r="F1" s="1181"/>
      <c r="G1" s="1182"/>
      <c r="H1" s="1183" t="s">
        <v>183</v>
      </c>
      <c r="I1" s="1183"/>
      <c r="J1" s="1183"/>
      <c r="K1" s="1183"/>
      <c r="L1" s="1183"/>
      <c r="M1" s="1183"/>
      <c r="N1" s="1183"/>
      <c r="O1" s="1183"/>
      <c r="P1" s="1183"/>
      <c r="Q1" s="1184" t="s">
        <v>5</v>
      </c>
      <c r="R1" s="1184"/>
      <c r="S1" s="831"/>
      <c r="U1" s="807"/>
      <c r="V1" s="969"/>
    </row>
    <row r="2" spans="1:29" s="182" customFormat="1" ht="24.75" customHeight="1" x14ac:dyDescent="0.25">
      <c r="A2" s="1185" t="s">
        <v>2795</v>
      </c>
      <c r="B2" s="1185"/>
      <c r="C2" s="1185"/>
      <c r="D2" s="1185"/>
      <c r="E2" s="1185"/>
      <c r="F2" s="1185"/>
      <c r="G2" s="1185"/>
      <c r="H2" s="1183"/>
      <c r="I2" s="1183"/>
      <c r="J2" s="1183"/>
      <c r="K2" s="1183"/>
      <c r="L2" s="1183"/>
      <c r="M2" s="1183"/>
      <c r="N2" s="1183"/>
      <c r="O2" s="1183"/>
      <c r="P2" s="1183"/>
      <c r="Q2" s="1184"/>
      <c r="R2" s="1184"/>
      <c r="S2" s="831"/>
      <c r="U2" s="807"/>
      <c r="V2" s="969"/>
    </row>
    <row r="3" spans="1:29" s="182" customFormat="1" ht="23.25" customHeight="1" x14ac:dyDescent="0.25">
      <c r="A3" s="1185" t="s">
        <v>2796</v>
      </c>
      <c r="B3" s="1185"/>
      <c r="C3" s="1185"/>
      <c r="D3" s="1185"/>
      <c r="E3" s="1185"/>
      <c r="F3" s="1185"/>
      <c r="G3" s="1185"/>
      <c r="H3" s="1183" t="s">
        <v>184</v>
      </c>
      <c r="I3" s="1183"/>
      <c r="J3" s="1183"/>
      <c r="K3" s="1183"/>
      <c r="L3" s="1183"/>
      <c r="M3" s="1183"/>
      <c r="N3" s="1183"/>
      <c r="O3" s="1183"/>
      <c r="P3" s="1183"/>
      <c r="Q3" s="1184"/>
      <c r="R3" s="1184"/>
      <c r="S3" s="831"/>
      <c r="U3" s="807"/>
      <c r="V3" s="969"/>
    </row>
    <row r="4" spans="1:29" s="182" customFormat="1" ht="22.5" customHeight="1" x14ac:dyDescent="0.25">
      <c r="A4" s="1180" t="s">
        <v>2797</v>
      </c>
      <c r="B4" s="1181"/>
      <c r="C4" s="1181"/>
      <c r="D4" s="1181"/>
      <c r="E4" s="1181"/>
      <c r="F4" s="1181"/>
      <c r="G4" s="1182"/>
      <c r="H4" s="1183"/>
      <c r="I4" s="1183"/>
      <c r="J4" s="1183"/>
      <c r="K4" s="1183"/>
      <c r="L4" s="1183"/>
      <c r="M4" s="1183"/>
      <c r="N4" s="1183"/>
      <c r="O4" s="1183"/>
      <c r="P4" s="1183"/>
      <c r="Q4" s="1184"/>
      <c r="R4" s="1184"/>
      <c r="S4" s="831"/>
      <c r="U4" s="807"/>
      <c r="V4" s="969"/>
    </row>
    <row r="5" spans="1:29" s="562" customFormat="1" ht="23.25" customHeight="1" x14ac:dyDescent="0.25">
      <c r="A5" s="558"/>
      <c r="B5" s="559"/>
      <c r="C5" s="559"/>
      <c r="D5" s="559"/>
      <c r="E5" s="559"/>
      <c r="F5" s="559"/>
      <c r="G5" s="559"/>
      <c r="H5" s="560"/>
      <c r="I5" s="560"/>
      <c r="J5" s="560"/>
      <c r="K5" s="561"/>
      <c r="L5" s="1189" t="s">
        <v>2958</v>
      </c>
      <c r="M5" s="1189"/>
      <c r="N5" s="1189"/>
      <c r="O5" s="1189"/>
      <c r="P5" s="1189"/>
      <c r="Q5" s="1189"/>
      <c r="R5" s="1189"/>
      <c r="S5" s="831"/>
      <c r="T5" s="182"/>
      <c r="U5" s="807"/>
      <c r="V5" s="969"/>
      <c r="W5" s="182"/>
      <c r="X5" s="182"/>
      <c r="Y5" s="182"/>
      <c r="Z5" s="182"/>
      <c r="AA5" s="182"/>
      <c r="AB5" s="182"/>
      <c r="AC5" s="182"/>
    </row>
    <row r="6" spans="1:29" s="562" customFormat="1" ht="43.5" customHeight="1" x14ac:dyDescent="0.25">
      <c r="A6" s="1190" t="s">
        <v>91</v>
      </c>
      <c r="B6" s="1191"/>
      <c r="C6" s="1191"/>
      <c r="D6" s="1191"/>
      <c r="E6" s="1191"/>
      <c r="F6" s="1191"/>
      <c r="G6" s="1192" t="s">
        <v>96</v>
      </c>
      <c r="H6" s="1192"/>
      <c r="I6" s="1192"/>
      <c r="J6" s="1192"/>
      <c r="K6" s="1193"/>
      <c r="L6" s="1194" t="s">
        <v>7</v>
      </c>
      <c r="M6" s="1195"/>
      <c r="N6" s="563">
        <f>+M136</f>
        <v>71259880557.000809</v>
      </c>
      <c r="O6" s="564"/>
      <c r="P6" s="565" t="s">
        <v>8</v>
      </c>
      <c r="Q6" s="563">
        <f>+M137</f>
        <v>51260573820</v>
      </c>
      <c r="R6" s="566"/>
      <c r="S6" s="831"/>
      <c r="T6" s="182"/>
      <c r="U6" s="807"/>
      <c r="V6" s="969"/>
      <c r="W6" s="182"/>
      <c r="X6" s="182"/>
      <c r="Y6" s="182"/>
      <c r="Z6" s="182"/>
      <c r="AA6" s="182"/>
      <c r="AB6" s="182"/>
      <c r="AC6" s="182"/>
    </row>
    <row r="7" spans="1:29" s="562" customFormat="1" ht="33" customHeight="1" x14ac:dyDescent="0.25">
      <c r="A7" s="567"/>
      <c r="B7" s="568"/>
      <c r="C7" s="568"/>
      <c r="D7" s="568"/>
      <c r="E7" s="568"/>
      <c r="F7" s="568"/>
      <c r="G7" s="568"/>
      <c r="H7" s="568"/>
      <c r="I7" s="568"/>
      <c r="J7" s="568"/>
      <c r="K7" s="569"/>
      <c r="L7" s="1196" t="s">
        <v>9</v>
      </c>
      <c r="M7" s="1197"/>
      <c r="N7" s="570">
        <v>0</v>
      </c>
      <c r="O7" s="571"/>
      <c r="P7" s="572" t="s">
        <v>10</v>
      </c>
      <c r="Q7" s="570">
        <v>0</v>
      </c>
      <c r="R7" s="569"/>
      <c r="S7" s="1198" t="s">
        <v>2785</v>
      </c>
      <c r="T7" s="1199"/>
      <c r="U7" s="1199"/>
      <c r="V7" s="1199"/>
      <c r="W7" s="1199"/>
      <c r="X7" s="1199"/>
      <c r="Y7" s="1199"/>
      <c r="Z7" s="1199"/>
      <c r="AA7" s="182"/>
      <c r="AB7" s="182"/>
      <c r="AC7" s="182"/>
    </row>
    <row r="8" spans="1:29" s="562" customFormat="1" ht="26.25" customHeight="1" x14ac:dyDescent="0.25">
      <c r="A8" s="1202" t="s">
        <v>11</v>
      </c>
      <c r="B8" s="1203"/>
      <c r="C8" s="1203"/>
      <c r="D8" s="1203"/>
      <c r="E8" s="1203"/>
      <c r="F8" s="1203"/>
      <c r="G8" s="1203"/>
      <c r="H8" s="1204">
        <v>2018011000669</v>
      </c>
      <c r="I8" s="1204"/>
      <c r="J8" s="1204"/>
      <c r="K8" s="1205"/>
      <c r="L8" s="1206"/>
      <c r="M8" s="1207"/>
      <c r="N8" s="573"/>
      <c r="O8" s="574"/>
      <c r="P8" s="575"/>
      <c r="Q8" s="576"/>
      <c r="R8" s="577"/>
      <c r="S8" s="1198"/>
      <c r="T8" s="1199"/>
      <c r="U8" s="1199"/>
      <c r="V8" s="1199"/>
      <c r="W8" s="1199"/>
      <c r="X8" s="1199"/>
      <c r="Y8" s="1199"/>
      <c r="Z8" s="1199"/>
      <c r="AA8" s="182"/>
      <c r="AB8" s="182"/>
      <c r="AC8" s="182"/>
    </row>
    <row r="9" spans="1:29" s="562" customFormat="1" ht="22.5" customHeight="1" x14ac:dyDescent="0.25">
      <c r="A9" s="578"/>
      <c r="H9" s="579"/>
      <c r="I9" s="579"/>
      <c r="J9" s="579"/>
      <c r="K9" s="580"/>
      <c r="L9" s="1208" t="s">
        <v>20</v>
      </c>
      <c r="M9" s="1209"/>
      <c r="N9" s="581">
        <f>+N6+N7+Q6+Q7</f>
        <v>122520454377.00081</v>
      </c>
      <c r="O9" s="582"/>
      <c r="P9" s="583"/>
      <c r="Q9" s="583"/>
      <c r="R9" s="584"/>
      <c r="S9" s="1200"/>
      <c r="T9" s="1201"/>
      <c r="U9" s="1201"/>
      <c r="V9" s="1201"/>
      <c r="W9" s="1201"/>
      <c r="X9" s="1201"/>
      <c r="Y9" s="1201"/>
      <c r="Z9" s="1201"/>
      <c r="AA9" s="182"/>
      <c r="AB9" s="182"/>
      <c r="AC9" s="182"/>
    </row>
    <row r="10" spans="1:29" s="585" customFormat="1" ht="45" customHeight="1" x14ac:dyDescent="0.3">
      <c r="A10" s="1244" t="s">
        <v>55</v>
      </c>
      <c r="B10" s="1244"/>
      <c r="C10" s="1244"/>
      <c r="D10" s="1244"/>
      <c r="E10" s="1244"/>
      <c r="F10" s="1244"/>
      <c r="G10" s="1244" t="s">
        <v>127</v>
      </c>
      <c r="H10" s="1244" t="s">
        <v>23</v>
      </c>
      <c r="I10" s="1244"/>
      <c r="J10" s="1186" t="s">
        <v>24</v>
      </c>
      <c r="K10" s="1186"/>
      <c r="L10" s="1187" t="s">
        <v>158</v>
      </c>
      <c r="M10" s="1187" t="s">
        <v>26</v>
      </c>
      <c r="N10" s="1187" t="s">
        <v>27</v>
      </c>
      <c r="O10" s="1187" t="s">
        <v>28</v>
      </c>
      <c r="P10" s="1187" t="s">
        <v>54</v>
      </c>
      <c r="Q10" s="1187" t="s">
        <v>30</v>
      </c>
      <c r="R10" s="1187" t="s">
        <v>31</v>
      </c>
      <c r="S10" s="1240"/>
      <c r="T10" s="1228"/>
      <c r="U10" s="1231"/>
      <c r="V10" s="1234"/>
      <c r="W10" s="1237" t="s">
        <v>2861</v>
      </c>
      <c r="X10" s="1237" t="s">
        <v>2862</v>
      </c>
      <c r="Y10" s="1188"/>
      <c r="Z10" s="1188"/>
      <c r="AA10" s="182"/>
      <c r="AB10" s="182"/>
      <c r="AC10" s="182"/>
    </row>
    <row r="11" spans="1:29" s="585" customFormat="1" ht="32.450000000000003" customHeight="1" thickBot="1" x14ac:dyDescent="0.35">
      <c r="A11" s="586" t="s">
        <v>32</v>
      </c>
      <c r="B11" s="586" t="s">
        <v>33</v>
      </c>
      <c r="C11" s="586" t="s">
        <v>34</v>
      </c>
      <c r="D11" s="586" t="s">
        <v>159</v>
      </c>
      <c r="E11" s="586" t="s">
        <v>125</v>
      </c>
      <c r="F11" s="586" t="s">
        <v>61</v>
      </c>
      <c r="G11" s="1245"/>
      <c r="H11" s="586" t="s">
        <v>35</v>
      </c>
      <c r="I11" s="586" t="s">
        <v>36</v>
      </c>
      <c r="J11" s="678" t="s">
        <v>37</v>
      </c>
      <c r="K11" s="678" t="s">
        <v>38</v>
      </c>
      <c r="L11" s="1188"/>
      <c r="M11" s="1188"/>
      <c r="N11" s="1188"/>
      <c r="O11" s="1188"/>
      <c r="P11" s="1188"/>
      <c r="Q11" s="1188"/>
      <c r="R11" s="1188"/>
      <c r="S11" s="1241"/>
      <c r="T11" s="1229"/>
      <c r="U11" s="1232"/>
      <c r="V11" s="1235"/>
      <c r="W11" s="1238"/>
      <c r="X11" s="1238"/>
      <c r="Y11" s="1214"/>
      <c r="Z11" s="1214"/>
      <c r="AA11" s="182"/>
      <c r="AB11" s="182"/>
      <c r="AC11" s="182"/>
    </row>
    <row r="12" spans="1:29" s="182" customFormat="1" ht="48" customHeight="1" x14ac:dyDescent="0.25">
      <c r="A12" s="1216"/>
      <c r="B12" s="1217"/>
      <c r="C12" s="1217"/>
      <c r="D12" s="1217"/>
      <c r="E12" s="1217"/>
      <c r="F12" s="1217"/>
      <c r="G12" s="1217"/>
      <c r="H12" s="1217"/>
      <c r="I12" s="1217"/>
      <c r="J12" s="1218"/>
      <c r="K12" s="587" t="s">
        <v>177</v>
      </c>
      <c r="L12" s="1219"/>
      <c r="M12" s="1220"/>
      <c r="N12" s="1220"/>
      <c r="O12" s="1220"/>
      <c r="P12" s="1220"/>
      <c r="Q12" s="1220"/>
      <c r="R12" s="1221"/>
      <c r="S12" s="1242"/>
      <c r="T12" s="1229"/>
      <c r="U12" s="1232"/>
      <c r="V12" s="1235"/>
      <c r="W12" s="1238"/>
      <c r="X12" s="1238"/>
      <c r="Y12" s="1214"/>
      <c r="Z12" s="1214"/>
    </row>
    <row r="13" spans="1:29" s="182" customFormat="1" ht="32.25" customHeight="1" x14ac:dyDescent="0.25">
      <c r="A13" s="609">
        <v>1501</v>
      </c>
      <c r="B13" s="610" t="s">
        <v>84</v>
      </c>
      <c r="C13" s="679">
        <v>17</v>
      </c>
      <c r="D13" s="679" t="s">
        <v>2854</v>
      </c>
      <c r="E13" s="602" t="s">
        <v>126</v>
      </c>
      <c r="F13" s="1222"/>
      <c r="G13" s="1223"/>
      <c r="H13" s="1223"/>
      <c r="I13" s="1223"/>
      <c r="J13" s="1224"/>
      <c r="K13" s="589" t="s">
        <v>178</v>
      </c>
      <c r="L13" s="223"/>
      <c r="M13" s="180">
        <f t="shared" ref="M13:R13" si="0">+M14</f>
        <v>71259880557.000809</v>
      </c>
      <c r="N13" s="180">
        <f t="shared" si="0"/>
        <v>71259880557.000809</v>
      </c>
      <c r="O13" s="180">
        <f t="shared" si="0"/>
        <v>0</v>
      </c>
      <c r="P13" s="180">
        <f t="shared" si="0"/>
        <v>71259880557.000809</v>
      </c>
      <c r="Q13" s="180">
        <f t="shared" si="0"/>
        <v>0</v>
      </c>
      <c r="R13" s="590">
        <f t="shared" si="0"/>
        <v>71259880557.000809</v>
      </c>
      <c r="S13" s="1243"/>
      <c r="T13" s="1230"/>
      <c r="U13" s="1233"/>
      <c r="V13" s="1236"/>
      <c r="W13" s="1239"/>
      <c r="X13" s="1239"/>
      <c r="Y13" s="1215"/>
      <c r="Z13" s="1215"/>
    </row>
    <row r="14" spans="1:29" s="182" customFormat="1" ht="30" customHeight="1" thickBot="1" x14ac:dyDescent="0.3">
      <c r="A14" s="225">
        <v>1501</v>
      </c>
      <c r="B14" s="226" t="s">
        <v>84</v>
      </c>
      <c r="C14" s="227">
        <v>17</v>
      </c>
      <c r="D14" s="679" t="s">
        <v>2854</v>
      </c>
      <c r="E14" s="600" t="s">
        <v>126</v>
      </c>
      <c r="F14" s="226" t="s">
        <v>94</v>
      </c>
      <c r="G14" s="1225"/>
      <c r="H14" s="1226"/>
      <c r="I14" s="1226"/>
      <c r="J14" s="1227"/>
      <c r="K14" s="228" t="s">
        <v>143</v>
      </c>
      <c r="L14" s="591"/>
      <c r="M14" s="250">
        <f>+M15+M18+M21+M24+M27+M30+M33+M36+M39+M42+M45+M48+M51</f>
        <v>71259880557.000809</v>
      </c>
      <c r="N14" s="250">
        <f t="shared" ref="N14:R14" si="1">+N15+N18+N21+N24+N27+N30+N33+N36+N39+N42+N45+N48+N51</f>
        <v>71259880557.000809</v>
      </c>
      <c r="O14" s="250">
        <f t="shared" si="1"/>
        <v>0</v>
      </c>
      <c r="P14" s="250">
        <f t="shared" si="1"/>
        <v>71259880557.000809</v>
      </c>
      <c r="Q14" s="250">
        <f t="shared" si="1"/>
        <v>0</v>
      </c>
      <c r="R14" s="250">
        <f t="shared" si="1"/>
        <v>71259880557.000809</v>
      </c>
      <c r="S14" s="832"/>
      <c r="T14" s="180"/>
      <c r="U14" s="808"/>
      <c r="V14" s="970"/>
      <c r="W14" s="592"/>
      <c r="X14" s="592"/>
      <c r="Y14" s="592"/>
      <c r="Z14" s="592"/>
    </row>
    <row r="15" spans="1:29" s="224" customFormat="1" ht="52.5" customHeight="1" thickBot="1" x14ac:dyDescent="0.3">
      <c r="A15" s="1211"/>
      <c r="B15" s="1212"/>
      <c r="C15" s="1212"/>
      <c r="D15" s="1212"/>
      <c r="E15" s="1212"/>
      <c r="F15" s="1212"/>
      <c r="G15" s="1212"/>
      <c r="H15" s="1212"/>
      <c r="I15" s="1213"/>
      <c r="J15" s="593">
        <v>1</v>
      </c>
      <c r="K15" s="1109" t="s">
        <v>2856</v>
      </c>
      <c r="L15" s="900"/>
      <c r="M15" s="875">
        <f t="shared" ref="M15:R15" si="2">SUM(M16:M17)</f>
        <v>15578033881</v>
      </c>
      <c r="N15" s="875">
        <f t="shared" si="2"/>
        <v>15578033881</v>
      </c>
      <c r="O15" s="875">
        <f t="shared" si="2"/>
        <v>0</v>
      </c>
      <c r="P15" s="875">
        <f t="shared" si="2"/>
        <v>15578033881</v>
      </c>
      <c r="Q15" s="875">
        <f t="shared" si="2"/>
        <v>0</v>
      </c>
      <c r="R15" s="875">
        <f t="shared" si="2"/>
        <v>15578033881</v>
      </c>
      <c r="S15" s="833"/>
      <c r="T15" s="180"/>
      <c r="U15" s="809"/>
      <c r="V15" s="971"/>
      <c r="W15" s="595"/>
      <c r="X15" s="222"/>
      <c r="Y15" s="223"/>
      <c r="Z15" s="223"/>
      <c r="AA15" s="182"/>
      <c r="AB15" s="182"/>
      <c r="AC15" s="182"/>
    </row>
    <row r="16" spans="1:29" s="182" customFormat="1" ht="59.25" customHeight="1" x14ac:dyDescent="0.25">
      <c r="A16" s="177">
        <v>1501</v>
      </c>
      <c r="B16" s="178" t="s">
        <v>84</v>
      </c>
      <c r="C16" s="177">
        <v>17</v>
      </c>
      <c r="D16" s="183" t="s">
        <v>2854</v>
      </c>
      <c r="E16" s="596">
        <v>1501019</v>
      </c>
      <c r="F16" s="178" t="s">
        <v>94</v>
      </c>
      <c r="G16" s="177">
        <v>10</v>
      </c>
      <c r="H16" s="177" t="s">
        <v>39</v>
      </c>
      <c r="I16" s="177"/>
      <c r="J16" s="177" t="s">
        <v>40</v>
      </c>
      <c r="K16" s="897" t="s">
        <v>2866</v>
      </c>
      <c r="L16" s="872">
        <v>1</v>
      </c>
      <c r="M16" s="786">
        <v>14629577881</v>
      </c>
      <c r="N16" s="179">
        <f>+L16*M16</f>
        <v>14629577881</v>
      </c>
      <c r="O16" s="179">
        <v>0</v>
      </c>
      <c r="P16" s="179">
        <f>+N16+O16</f>
        <v>14629577881</v>
      </c>
      <c r="Q16" s="786">
        <v>0</v>
      </c>
      <c r="R16" s="179">
        <f>+P16-Q16</f>
        <v>14629577881</v>
      </c>
      <c r="S16" s="871"/>
      <c r="T16" s="180"/>
      <c r="U16" s="695"/>
      <c r="V16" s="972"/>
      <c r="W16" s="597"/>
      <c r="X16" s="181"/>
      <c r="Y16" s="547"/>
      <c r="Z16" s="547"/>
    </row>
    <row r="17" spans="1:29" s="182" customFormat="1" ht="59.25" customHeight="1" thickBot="1" x14ac:dyDescent="0.3">
      <c r="A17" s="185">
        <v>1501</v>
      </c>
      <c r="B17" s="186" t="s">
        <v>84</v>
      </c>
      <c r="C17" s="185">
        <v>17</v>
      </c>
      <c r="D17" s="185" t="s">
        <v>2854</v>
      </c>
      <c r="E17" s="598">
        <v>1501019</v>
      </c>
      <c r="F17" s="186" t="s">
        <v>94</v>
      </c>
      <c r="G17" s="185">
        <v>10</v>
      </c>
      <c r="H17" s="185" t="s">
        <v>39</v>
      </c>
      <c r="I17" s="185"/>
      <c r="J17" s="185" t="s">
        <v>41</v>
      </c>
      <c r="K17" s="1110" t="s">
        <v>2867</v>
      </c>
      <c r="L17" s="986">
        <v>1</v>
      </c>
      <c r="M17" s="815">
        <v>948456000</v>
      </c>
      <c r="N17" s="187">
        <f>+L17*M17</f>
        <v>948456000</v>
      </c>
      <c r="O17" s="187">
        <v>0</v>
      </c>
      <c r="P17" s="187">
        <f>+N17+O17</f>
        <v>948456000</v>
      </c>
      <c r="Q17" s="815">
        <v>0</v>
      </c>
      <c r="R17" s="187">
        <f>+P17-Q17</f>
        <v>948456000</v>
      </c>
      <c r="S17" s="871"/>
      <c r="T17" s="180"/>
      <c r="U17" s="695"/>
      <c r="V17" s="972"/>
      <c r="W17" s="597"/>
      <c r="X17" s="181"/>
      <c r="Y17" s="547"/>
      <c r="Z17" s="547"/>
    </row>
    <row r="18" spans="1:29" s="224" customFormat="1" ht="56.25" customHeight="1" thickBot="1" x14ac:dyDescent="0.3">
      <c r="A18" s="1211"/>
      <c r="B18" s="1212"/>
      <c r="C18" s="1212"/>
      <c r="D18" s="1212"/>
      <c r="E18" s="1212"/>
      <c r="F18" s="1212"/>
      <c r="G18" s="1212"/>
      <c r="H18" s="1212"/>
      <c r="I18" s="1213"/>
      <c r="J18" s="593">
        <v>2</v>
      </c>
      <c r="K18" s="1109" t="s">
        <v>2831</v>
      </c>
      <c r="L18" s="900"/>
      <c r="M18" s="875">
        <f>SUM(M19:M20)</f>
        <v>16486715752.559999</v>
      </c>
      <c r="N18" s="875">
        <f t="shared" ref="N18:R18" si="3">SUM(N19:N20)</f>
        <v>16486715752.559999</v>
      </c>
      <c r="O18" s="875">
        <f t="shared" si="3"/>
        <v>0</v>
      </c>
      <c r="P18" s="875">
        <f t="shared" si="3"/>
        <v>16486715752.559999</v>
      </c>
      <c r="Q18" s="875">
        <f t="shared" si="3"/>
        <v>0</v>
      </c>
      <c r="R18" s="875">
        <f t="shared" si="3"/>
        <v>16486715752.559999</v>
      </c>
      <c r="S18" s="871"/>
      <c r="T18" s="180"/>
      <c r="U18" s="695"/>
      <c r="V18" s="971"/>
      <c r="W18" s="595"/>
      <c r="X18" s="222"/>
      <c r="Y18" s="223"/>
      <c r="Z18" s="223"/>
      <c r="AA18" s="182"/>
      <c r="AB18" s="182"/>
      <c r="AC18" s="182"/>
    </row>
    <row r="19" spans="1:29" s="182" customFormat="1" ht="50.25" customHeight="1" x14ac:dyDescent="0.25">
      <c r="A19" s="177">
        <v>1501</v>
      </c>
      <c r="B19" s="178" t="s">
        <v>84</v>
      </c>
      <c r="C19" s="177">
        <v>17</v>
      </c>
      <c r="D19" s="183" t="s">
        <v>2854</v>
      </c>
      <c r="E19" s="596" t="s">
        <v>126</v>
      </c>
      <c r="F19" s="178" t="s">
        <v>94</v>
      </c>
      <c r="G19" s="177">
        <v>10</v>
      </c>
      <c r="H19" s="177" t="s">
        <v>39</v>
      </c>
      <c r="I19" s="177"/>
      <c r="J19" s="177" t="s">
        <v>46</v>
      </c>
      <c r="K19" s="897" t="s">
        <v>2868</v>
      </c>
      <c r="L19" s="872">
        <v>1</v>
      </c>
      <c r="M19" s="786">
        <v>15559015327.559999</v>
      </c>
      <c r="N19" s="179">
        <f>+L19*M19</f>
        <v>15559015327.559999</v>
      </c>
      <c r="O19" s="179">
        <v>0</v>
      </c>
      <c r="P19" s="179">
        <f>+N19+O19</f>
        <v>15559015327.559999</v>
      </c>
      <c r="Q19" s="786">
        <v>0</v>
      </c>
      <c r="R19" s="179">
        <f>+P19-Q19</f>
        <v>15559015327.559999</v>
      </c>
      <c r="S19" s="871"/>
      <c r="T19" s="180"/>
      <c r="U19" s="695"/>
      <c r="V19" s="1024"/>
      <c r="W19" s="613"/>
      <c r="X19" s="614"/>
      <c r="Y19" s="615"/>
      <c r="Z19" s="615"/>
    </row>
    <row r="20" spans="1:29" s="182" customFormat="1" ht="58.5" customHeight="1" thickBot="1" x14ac:dyDescent="0.3">
      <c r="A20" s="183">
        <v>1501</v>
      </c>
      <c r="B20" s="184" t="s">
        <v>84</v>
      </c>
      <c r="C20" s="183">
        <v>17</v>
      </c>
      <c r="D20" s="183" t="s">
        <v>2854</v>
      </c>
      <c r="E20" s="588">
        <v>1501019</v>
      </c>
      <c r="F20" s="184" t="s">
        <v>94</v>
      </c>
      <c r="G20" s="185">
        <v>10</v>
      </c>
      <c r="H20" s="183" t="s">
        <v>39</v>
      </c>
      <c r="I20" s="183"/>
      <c r="J20" s="183" t="s">
        <v>157</v>
      </c>
      <c r="K20" s="897" t="s">
        <v>2869</v>
      </c>
      <c r="L20" s="890">
        <v>1</v>
      </c>
      <c r="M20" s="785">
        <v>927700425</v>
      </c>
      <c r="N20" s="150">
        <f>+L20*M20</f>
        <v>927700425</v>
      </c>
      <c r="O20" s="150">
        <v>0</v>
      </c>
      <c r="P20" s="150">
        <f>+N20+O20</f>
        <v>927700425</v>
      </c>
      <c r="Q20" s="785">
        <v>0</v>
      </c>
      <c r="R20" s="150">
        <f>+P20-Q20</f>
        <v>927700425</v>
      </c>
      <c r="S20" s="871"/>
      <c r="T20" s="180"/>
      <c r="U20" s="695"/>
      <c r="V20" s="972"/>
      <c r="W20" s="597"/>
      <c r="X20" s="181"/>
      <c r="Y20" s="547"/>
      <c r="Z20" s="547"/>
      <c r="AA20" s="592"/>
    </row>
    <row r="21" spans="1:29" s="224" customFormat="1" ht="53.25" customHeight="1" thickBot="1" x14ac:dyDescent="0.3">
      <c r="A21" s="1211"/>
      <c r="B21" s="1212"/>
      <c r="C21" s="1212"/>
      <c r="D21" s="1212"/>
      <c r="E21" s="1212"/>
      <c r="F21" s="1212"/>
      <c r="G21" s="1212"/>
      <c r="H21" s="1212"/>
      <c r="I21" s="1213"/>
      <c r="J21" s="593">
        <v>3</v>
      </c>
      <c r="K21" s="1111" t="s">
        <v>2832</v>
      </c>
      <c r="L21" s="900"/>
      <c r="M21" s="875">
        <f t="shared" ref="M21:R21" si="4">SUM(M22:M23)</f>
        <v>8540718599.3100004</v>
      </c>
      <c r="N21" s="875">
        <f t="shared" si="4"/>
        <v>8540718599.3100004</v>
      </c>
      <c r="O21" s="875">
        <f t="shared" si="4"/>
        <v>0</v>
      </c>
      <c r="P21" s="875">
        <f t="shared" si="4"/>
        <v>8540718599.3100004</v>
      </c>
      <c r="Q21" s="875">
        <f t="shared" si="4"/>
        <v>0</v>
      </c>
      <c r="R21" s="875">
        <f t="shared" si="4"/>
        <v>8540718599.3100004</v>
      </c>
      <c r="S21" s="833"/>
      <c r="T21" s="180"/>
      <c r="U21" s="695"/>
      <c r="V21" s="873"/>
      <c r="W21" s="1029"/>
      <c r="X21" s="222"/>
      <c r="Y21" s="222"/>
      <c r="Z21" s="265"/>
      <c r="AA21" s="603"/>
      <c r="AB21" s="182"/>
      <c r="AC21" s="182"/>
    </row>
    <row r="22" spans="1:29" s="182" customFormat="1" ht="51.75" customHeight="1" x14ac:dyDescent="0.25">
      <c r="A22" s="177">
        <v>1501</v>
      </c>
      <c r="B22" s="178" t="s">
        <v>84</v>
      </c>
      <c r="C22" s="177">
        <v>17</v>
      </c>
      <c r="D22" s="183" t="s">
        <v>2854</v>
      </c>
      <c r="E22" s="596">
        <v>1501019</v>
      </c>
      <c r="F22" s="178" t="s">
        <v>94</v>
      </c>
      <c r="G22" s="177">
        <v>10</v>
      </c>
      <c r="H22" s="177" t="s">
        <v>93</v>
      </c>
      <c r="I22" s="177"/>
      <c r="J22" s="177" t="s">
        <v>42</v>
      </c>
      <c r="K22" s="1112" t="s">
        <v>2870</v>
      </c>
      <c r="L22" s="872">
        <v>1</v>
      </c>
      <c r="M22" s="786">
        <v>8042067690.3100004</v>
      </c>
      <c r="N22" s="179">
        <f>+L22*M22</f>
        <v>8042067690.3100004</v>
      </c>
      <c r="O22" s="179">
        <v>0</v>
      </c>
      <c r="P22" s="179">
        <f>+N22+O22</f>
        <v>8042067690.3100004</v>
      </c>
      <c r="Q22" s="786">
        <v>0</v>
      </c>
      <c r="R22" s="179">
        <f>+P22-Q22</f>
        <v>8042067690.3100004</v>
      </c>
      <c r="S22" s="871"/>
      <c r="T22" s="180"/>
      <c r="U22" s="695"/>
      <c r="V22" s="873"/>
      <c r="W22" s="1029"/>
      <c r="X22" s="265"/>
      <c r="Y22" s="222"/>
      <c r="Z22" s="592"/>
      <c r="AA22" s="592"/>
    </row>
    <row r="23" spans="1:29" s="182" customFormat="1" ht="57" customHeight="1" thickBot="1" x14ac:dyDescent="0.3">
      <c r="A23" s="183">
        <v>1501</v>
      </c>
      <c r="B23" s="184" t="s">
        <v>84</v>
      </c>
      <c r="C23" s="183">
        <v>17</v>
      </c>
      <c r="D23" s="183" t="s">
        <v>2854</v>
      </c>
      <c r="E23" s="588">
        <v>1501019</v>
      </c>
      <c r="F23" s="184" t="s">
        <v>94</v>
      </c>
      <c r="G23" s="185">
        <v>10</v>
      </c>
      <c r="H23" s="183" t="s">
        <v>39</v>
      </c>
      <c r="I23" s="183"/>
      <c r="J23" s="183" t="s">
        <v>162</v>
      </c>
      <c r="K23" s="1113" t="s">
        <v>2871</v>
      </c>
      <c r="L23" s="890">
        <v>1</v>
      </c>
      <c r="M23" s="785">
        <v>498650909</v>
      </c>
      <c r="N23" s="150">
        <f>+L23*M23</f>
        <v>498650909</v>
      </c>
      <c r="O23" s="150">
        <v>0</v>
      </c>
      <c r="P23" s="150">
        <f>+N23+O23</f>
        <v>498650909</v>
      </c>
      <c r="Q23" s="785">
        <v>0</v>
      </c>
      <c r="R23" s="150">
        <f>+P23-Q23</f>
        <v>498650909</v>
      </c>
      <c r="S23" s="871"/>
      <c r="T23" s="180"/>
      <c r="U23" s="695"/>
      <c r="V23" s="873"/>
      <c r="W23" s="1029"/>
      <c r="X23" s="222"/>
      <c r="Y23" s="222"/>
      <c r="Z23" s="181"/>
      <c r="AA23" s="592"/>
    </row>
    <row r="24" spans="1:29" s="224" customFormat="1" ht="50.25" customHeight="1" thickBot="1" x14ac:dyDescent="0.3">
      <c r="A24" s="1211"/>
      <c r="B24" s="1212"/>
      <c r="C24" s="1212"/>
      <c r="D24" s="1212"/>
      <c r="E24" s="1212"/>
      <c r="F24" s="1212"/>
      <c r="G24" s="1212"/>
      <c r="H24" s="1212"/>
      <c r="I24" s="1213"/>
      <c r="J24" s="593">
        <v>4</v>
      </c>
      <c r="K24" s="1111" t="s">
        <v>2833</v>
      </c>
      <c r="L24" s="900"/>
      <c r="M24" s="1582">
        <f t="shared" ref="M24:R24" si="5">SUM(M25:M26)</f>
        <v>6038023233</v>
      </c>
      <c r="N24" s="875">
        <f t="shared" si="5"/>
        <v>6038023233</v>
      </c>
      <c r="O24" s="875">
        <f t="shared" si="5"/>
        <v>0</v>
      </c>
      <c r="P24" s="875">
        <f t="shared" si="5"/>
        <v>6038023233</v>
      </c>
      <c r="Q24" s="875">
        <f t="shared" si="5"/>
        <v>0</v>
      </c>
      <c r="R24" s="875">
        <f t="shared" si="5"/>
        <v>6038023233</v>
      </c>
      <c r="S24" s="833"/>
      <c r="T24" s="180"/>
      <c r="U24" s="695"/>
      <c r="V24" s="873"/>
      <c r="W24" s="1210"/>
      <c r="X24" s="1210"/>
      <c r="Y24" s="1210"/>
      <c r="Z24" s="223"/>
      <c r="AA24" s="592"/>
      <c r="AB24" s="182"/>
      <c r="AC24" s="182"/>
    </row>
    <row r="25" spans="1:29" s="182" customFormat="1" ht="47.25" customHeight="1" x14ac:dyDescent="0.25">
      <c r="A25" s="177">
        <v>1501</v>
      </c>
      <c r="B25" s="178" t="s">
        <v>84</v>
      </c>
      <c r="C25" s="177">
        <v>17</v>
      </c>
      <c r="D25" s="183" t="s">
        <v>2854</v>
      </c>
      <c r="E25" s="596">
        <v>1501019</v>
      </c>
      <c r="F25" s="178" t="s">
        <v>94</v>
      </c>
      <c r="G25" s="177">
        <v>10</v>
      </c>
      <c r="H25" s="177" t="s">
        <v>39</v>
      </c>
      <c r="I25" s="177"/>
      <c r="J25" s="177" t="s">
        <v>47</v>
      </c>
      <c r="K25" s="1112" t="s">
        <v>2872</v>
      </c>
      <c r="L25" s="872">
        <v>1</v>
      </c>
      <c r="M25" s="786">
        <v>5692784606</v>
      </c>
      <c r="N25" s="179">
        <f>+L25*M25</f>
        <v>5692784606</v>
      </c>
      <c r="O25" s="179">
        <v>0</v>
      </c>
      <c r="P25" s="179">
        <f>+N25+O25</f>
        <v>5692784606</v>
      </c>
      <c r="Q25" s="786">
        <v>0</v>
      </c>
      <c r="R25" s="179">
        <f>+P25-Q25</f>
        <v>5692784606</v>
      </c>
      <c r="S25" s="871"/>
      <c r="T25" s="180"/>
      <c r="U25" s="695"/>
      <c r="V25" s="873"/>
      <c r="W25" s="547"/>
      <c r="X25" s="471"/>
      <c r="Y25" s="471"/>
      <c r="Z25" s="547"/>
      <c r="AA25" s="592"/>
    </row>
    <row r="26" spans="1:29" s="182" customFormat="1" ht="56.25" customHeight="1" thickBot="1" x14ac:dyDescent="0.3">
      <c r="A26" s="185">
        <v>1501</v>
      </c>
      <c r="B26" s="186" t="s">
        <v>84</v>
      </c>
      <c r="C26" s="185">
        <v>17</v>
      </c>
      <c r="D26" s="183" t="s">
        <v>2854</v>
      </c>
      <c r="E26" s="598">
        <v>1501019</v>
      </c>
      <c r="F26" s="186" t="s">
        <v>94</v>
      </c>
      <c r="G26" s="185">
        <v>10</v>
      </c>
      <c r="H26" s="185" t="s">
        <v>39</v>
      </c>
      <c r="I26" s="185"/>
      <c r="J26" s="185" t="s">
        <v>48</v>
      </c>
      <c r="K26" s="1114" t="s">
        <v>2873</v>
      </c>
      <c r="L26" s="986">
        <v>1</v>
      </c>
      <c r="M26" s="815">
        <v>345238627</v>
      </c>
      <c r="N26" s="187">
        <f>+L26*M26</f>
        <v>345238627</v>
      </c>
      <c r="O26" s="187">
        <v>0</v>
      </c>
      <c r="P26" s="187">
        <f>+N26+O26</f>
        <v>345238627</v>
      </c>
      <c r="Q26" s="815">
        <v>0</v>
      </c>
      <c r="R26" s="187">
        <f>+P26-Q26</f>
        <v>345238627</v>
      </c>
      <c r="S26" s="871"/>
      <c r="T26" s="180"/>
      <c r="U26" s="695"/>
      <c r="V26" s="873"/>
      <c r="W26" s="1029"/>
      <c r="X26" s="603"/>
      <c r="Y26" s="222"/>
      <c r="Z26" s="223"/>
      <c r="AA26" s="223"/>
      <c r="AB26" s="1023"/>
    </row>
    <row r="27" spans="1:29" s="224" customFormat="1" ht="54" customHeight="1" thickBot="1" x14ac:dyDescent="0.3">
      <c r="A27" s="1211"/>
      <c r="B27" s="1212"/>
      <c r="C27" s="1212"/>
      <c r="D27" s="1212"/>
      <c r="E27" s="1212"/>
      <c r="F27" s="1212"/>
      <c r="G27" s="1212"/>
      <c r="H27" s="1212"/>
      <c r="I27" s="1213"/>
      <c r="J27" s="593">
        <v>5</v>
      </c>
      <c r="K27" s="1111" t="s">
        <v>2874</v>
      </c>
      <c r="L27" s="900"/>
      <c r="M27" s="875">
        <f>SUM(M28:M29)</f>
        <v>3553694665</v>
      </c>
      <c r="N27" s="875">
        <f t="shared" ref="N27:R27" si="6">+N28+N29</f>
        <v>3553694665</v>
      </c>
      <c r="O27" s="875">
        <f t="shared" si="6"/>
        <v>0</v>
      </c>
      <c r="P27" s="875">
        <f t="shared" si="6"/>
        <v>3553694665</v>
      </c>
      <c r="Q27" s="875">
        <f t="shared" si="6"/>
        <v>0</v>
      </c>
      <c r="R27" s="875">
        <f t="shared" si="6"/>
        <v>3553694665</v>
      </c>
      <c r="S27" s="833"/>
      <c r="T27" s="180"/>
      <c r="U27" s="695"/>
      <c r="V27" s="873"/>
      <c r="W27" s="1029"/>
      <c r="X27" s="181"/>
      <c r="Y27" s="222"/>
      <c r="Z27" s="223"/>
      <c r="AA27" s="592"/>
      <c r="AB27" s="182"/>
      <c r="AC27" s="182"/>
    </row>
    <row r="28" spans="1:29" s="182" customFormat="1" ht="46.5" customHeight="1" x14ac:dyDescent="0.25">
      <c r="A28" s="177">
        <v>1501</v>
      </c>
      <c r="B28" s="178" t="s">
        <v>84</v>
      </c>
      <c r="C28" s="177">
        <v>17</v>
      </c>
      <c r="D28" s="183" t="s">
        <v>2854</v>
      </c>
      <c r="E28" s="596">
        <v>1501019</v>
      </c>
      <c r="F28" s="178" t="s">
        <v>94</v>
      </c>
      <c r="G28" s="177">
        <v>10</v>
      </c>
      <c r="H28" s="177" t="s">
        <v>39</v>
      </c>
      <c r="I28" s="177"/>
      <c r="J28" s="177" t="s">
        <v>147</v>
      </c>
      <c r="K28" s="1112" t="s">
        <v>2875</v>
      </c>
      <c r="L28" s="872">
        <v>1</v>
      </c>
      <c r="M28" s="786">
        <v>3321209967.29</v>
      </c>
      <c r="N28" s="179">
        <f>+L28*M28</f>
        <v>3321209967.29</v>
      </c>
      <c r="O28" s="179">
        <v>0</v>
      </c>
      <c r="P28" s="179">
        <f>+N28+O28</f>
        <v>3321209967.29</v>
      </c>
      <c r="Q28" s="786">
        <v>0</v>
      </c>
      <c r="R28" s="179">
        <f>+P28-Q28</f>
        <v>3321209967.29</v>
      </c>
      <c r="S28" s="871"/>
      <c r="T28" s="180"/>
      <c r="U28" s="695"/>
      <c r="V28" s="873"/>
      <c r="W28" s="1029"/>
      <c r="X28" s="222"/>
      <c r="Y28" s="223"/>
      <c r="Z28" s="181"/>
      <c r="AA28" s="592"/>
    </row>
    <row r="29" spans="1:29" s="182" customFormat="1" ht="63.75" customHeight="1" thickBot="1" x14ac:dyDescent="0.3">
      <c r="A29" s="185">
        <v>1501</v>
      </c>
      <c r="B29" s="186" t="s">
        <v>84</v>
      </c>
      <c r="C29" s="185">
        <v>17</v>
      </c>
      <c r="D29" s="183" t="s">
        <v>2854</v>
      </c>
      <c r="E29" s="598">
        <v>1501019</v>
      </c>
      <c r="F29" s="186" t="s">
        <v>94</v>
      </c>
      <c r="G29" s="185">
        <v>10</v>
      </c>
      <c r="H29" s="185" t="s">
        <v>39</v>
      </c>
      <c r="I29" s="185"/>
      <c r="J29" s="185" t="s">
        <v>148</v>
      </c>
      <c r="K29" s="1114" t="s">
        <v>2876</v>
      </c>
      <c r="L29" s="986">
        <v>1</v>
      </c>
      <c r="M29" s="815">
        <v>232484697.71000001</v>
      </c>
      <c r="N29" s="187">
        <f>+L29*M29</f>
        <v>232484697.71000001</v>
      </c>
      <c r="O29" s="187">
        <v>0</v>
      </c>
      <c r="P29" s="187">
        <f>+N29+O29</f>
        <v>232484697.71000001</v>
      </c>
      <c r="Q29" s="815">
        <v>0</v>
      </c>
      <c r="R29" s="187">
        <f>+P29-Q29</f>
        <v>232484697.71000001</v>
      </c>
      <c r="S29" s="871"/>
      <c r="T29" s="180"/>
      <c r="U29" s="695"/>
      <c r="V29" s="873"/>
      <c r="W29" s="595"/>
      <c r="X29" s="222"/>
      <c r="Y29" s="222"/>
      <c r="Z29" s="547"/>
      <c r="AA29" s="592"/>
    </row>
    <row r="30" spans="1:29" s="224" customFormat="1" ht="50.25" customHeight="1" thickBot="1" x14ac:dyDescent="0.3">
      <c r="A30" s="1211"/>
      <c r="B30" s="1212"/>
      <c r="C30" s="1212"/>
      <c r="D30" s="1212"/>
      <c r="E30" s="1212"/>
      <c r="F30" s="1212"/>
      <c r="G30" s="1212"/>
      <c r="H30" s="1212"/>
      <c r="I30" s="1213"/>
      <c r="J30" s="593">
        <v>6</v>
      </c>
      <c r="K30" s="1111" t="s">
        <v>2877</v>
      </c>
      <c r="L30" s="900"/>
      <c r="M30" s="875">
        <f t="shared" ref="M30:R30" si="7">SUM(M31:M32)</f>
        <v>1100000000</v>
      </c>
      <c r="N30" s="875">
        <f t="shared" si="7"/>
        <v>1100000000</v>
      </c>
      <c r="O30" s="875">
        <f t="shared" si="7"/>
        <v>0</v>
      </c>
      <c r="P30" s="875">
        <f t="shared" si="7"/>
        <v>1100000000</v>
      </c>
      <c r="Q30" s="875">
        <f t="shared" si="7"/>
        <v>0</v>
      </c>
      <c r="R30" s="875">
        <f t="shared" si="7"/>
        <v>1100000000</v>
      </c>
      <c r="S30" s="833"/>
      <c r="T30" s="599"/>
      <c r="U30" s="695"/>
      <c r="V30" s="873"/>
      <c r="W30" s="595"/>
      <c r="X30" s="222"/>
      <c r="Y30" s="223"/>
      <c r="Z30" s="223"/>
      <c r="AA30" s="592"/>
      <c r="AB30" s="182"/>
      <c r="AC30" s="182"/>
    </row>
    <row r="31" spans="1:29" s="182" customFormat="1" ht="54.75" customHeight="1" x14ac:dyDescent="0.25">
      <c r="A31" s="177">
        <v>1501</v>
      </c>
      <c r="B31" s="178" t="s">
        <v>84</v>
      </c>
      <c r="C31" s="177">
        <v>17</v>
      </c>
      <c r="D31" s="183" t="s">
        <v>2854</v>
      </c>
      <c r="E31" s="596">
        <v>1501019</v>
      </c>
      <c r="F31" s="178" t="s">
        <v>94</v>
      </c>
      <c r="G31" s="177">
        <v>10</v>
      </c>
      <c r="H31" s="177" t="s">
        <v>39</v>
      </c>
      <c r="I31" s="177"/>
      <c r="J31" s="177" t="s">
        <v>133</v>
      </c>
      <c r="K31" s="1112" t="s">
        <v>2878</v>
      </c>
      <c r="L31" s="872">
        <v>1</v>
      </c>
      <c r="M31" s="786">
        <v>687500000</v>
      </c>
      <c r="N31" s="179">
        <f>+L31*M31</f>
        <v>687500000</v>
      </c>
      <c r="O31" s="179">
        <v>0</v>
      </c>
      <c r="P31" s="179">
        <f>+N31+O31</f>
        <v>687500000</v>
      </c>
      <c r="Q31" s="786">
        <v>0</v>
      </c>
      <c r="R31" s="179">
        <f>+P31-Q31</f>
        <v>687500000</v>
      </c>
      <c r="S31" s="871"/>
      <c r="T31" s="180"/>
      <c r="U31" s="695"/>
      <c r="V31" s="873"/>
      <c r="W31" s="597"/>
      <c r="X31" s="181"/>
      <c r="Y31" s="547"/>
      <c r="Z31" s="547"/>
      <c r="AA31" s="592"/>
    </row>
    <row r="32" spans="1:29" s="182" customFormat="1" ht="57" customHeight="1" thickBot="1" x14ac:dyDescent="0.3">
      <c r="A32" s="185">
        <v>1501</v>
      </c>
      <c r="B32" s="186" t="s">
        <v>84</v>
      </c>
      <c r="C32" s="185">
        <v>17</v>
      </c>
      <c r="D32" s="183" t="s">
        <v>2854</v>
      </c>
      <c r="E32" s="598">
        <v>1501019</v>
      </c>
      <c r="F32" s="186" t="s">
        <v>94</v>
      </c>
      <c r="G32" s="185">
        <v>10</v>
      </c>
      <c r="H32" s="185" t="s">
        <v>39</v>
      </c>
      <c r="I32" s="185"/>
      <c r="J32" s="185" t="s">
        <v>2786</v>
      </c>
      <c r="K32" s="1114" t="s">
        <v>2879</v>
      </c>
      <c r="L32" s="986">
        <v>1</v>
      </c>
      <c r="M32" s="815">
        <v>412500000</v>
      </c>
      <c r="N32" s="187">
        <f>+L32*M32</f>
        <v>412500000</v>
      </c>
      <c r="O32" s="187">
        <v>0</v>
      </c>
      <c r="P32" s="187">
        <f>+N32+O32</f>
        <v>412500000</v>
      </c>
      <c r="Q32" s="815">
        <v>0</v>
      </c>
      <c r="R32" s="187">
        <f>+P32-Q32</f>
        <v>412500000</v>
      </c>
      <c r="S32" s="871"/>
      <c r="T32" s="180"/>
      <c r="U32" s="695"/>
      <c r="V32" s="873"/>
      <c r="W32" s="597"/>
      <c r="X32" s="181"/>
      <c r="Y32" s="181"/>
      <c r="Z32" s="547"/>
      <c r="AA32" s="1030"/>
      <c r="AB32" s="396"/>
    </row>
    <row r="33" spans="1:29" s="224" customFormat="1" ht="74.25" customHeight="1" thickBot="1" x14ac:dyDescent="0.3">
      <c r="A33" s="1211"/>
      <c r="B33" s="1212"/>
      <c r="C33" s="1212"/>
      <c r="D33" s="1212"/>
      <c r="E33" s="1212"/>
      <c r="F33" s="1212"/>
      <c r="G33" s="1212"/>
      <c r="H33" s="1212"/>
      <c r="I33" s="1213"/>
      <c r="J33" s="593">
        <v>7</v>
      </c>
      <c r="K33" s="1109" t="s">
        <v>2880</v>
      </c>
      <c r="L33" s="987"/>
      <c r="M33" s="876">
        <f>SUM(M34:M35)</f>
        <v>1360000000</v>
      </c>
      <c r="N33" s="876">
        <f t="shared" ref="N33:R33" si="8">SUM(N34:N35)</f>
        <v>1360000000</v>
      </c>
      <c r="O33" s="876">
        <f t="shared" si="8"/>
        <v>0</v>
      </c>
      <c r="P33" s="876">
        <f t="shared" si="8"/>
        <v>1360000000</v>
      </c>
      <c r="Q33" s="876">
        <f t="shared" si="8"/>
        <v>0</v>
      </c>
      <c r="R33" s="876">
        <f t="shared" si="8"/>
        <v>1360000000</v>
      </c>
      <c r="S33" s="834"/>
      <c r="T33" s="180"/>
      <c r="U33" s="695"/>
      <c r="V33" s="975"/>
      <c r="W33" s="1025"/>
      <c r="X33" s="1026"/>
      <c r="Y33" s="1027"/>
      <c r="Z33" s="1028"/>
      <c r="AA33" s="601"/>
      <c r="AB33" s="182"/>
      <c r="AC33" s="182"/>
    </row>
    <row r="34" spans="1:29" s="182" customFormat="1" ht="71.25" customHeight="1" x14ac:dyDescent="0.25">
      <c r="A34" s="177">
        <v>1501</v>
      </c>
      <c r="B34" s="178" t="s">
        <v>84</v>
      </c>
      <c r="C34" s="177">
        <v>17</v>
      </c>
      <c r="D34" s="183" t="s">
        <v>2854</v>
      </c>
      <c r="E34" s="596">
        <v>1501019</v>
      </c>
      <c r="F34" s="178" t="s">
        <v>94</v>
      </c>
      <c r="G34" s="177">
        <v>10</v>
      </c>
      <c r="H34" s="177" t="s">
        <v>39</v>
      </c>
      <c r="I34" s="177"/>
      <c r="J34" s="177" t="s">
        <v>134</v>
      </c>
      <c r="K34" s="897" t="s">
        <v>2881</v>
      </c>
      <c r="L34" s="988">
        <v>1</v>
      </c>
      <c r="M34" s="663">
        <v>850000000</v>
      </c>
      <c r="N34" s="662">
        <f>+L34*M34</f>
        <v>850000000</v>
      </c>
      <c r="O34" s="662">
        <v>0</v>
      </c>
      <c r="P34" s="662">
        <f>+N34+O34</f>
        <v>850000000</v>
      </c>
      <c r="Q34" s="663">
        <v>0</v>
      </c>
      <c r="R34" s="662">
        <f>+P34-Q34</f>
        <v>850000000</v>
      </c>
      <c r="S34" s="832"/>
      <c r="T34" s="180"/>
      <c r="U34" s="695"/>
      <c r="V34" s="873"/>
      <c r="W34" s="597"/>
      <c r="X34" s="181"/>
      <c r="Y34" s="547"/>
      <c r="Z34" s="610"/>
      <c r="AA34" s="601"/>
    </row>
    <row r="35" spans="1:29" s="182" customFormat="1" ht="74.25" customHeight="1" thickBot="1" x14ac:dyDescent="0.3">
      <c r="A35" s="177">
        <v>1501</v>
      </c>
      <c r="B35" s="178" t="s">
        <v>84</v>
      </c>
      <c r="C35" s="177">
        <v>17</v>
      </c>
      <c r="D35" s="183" t="s">
        <v>2854</v>
      </c>
      <c r="E35" s="596">
        <v>1501019</v>
      </c>
      <c r="F35" s="178" t="s">
        <v>94</v>
      </c>
      <c r="G35" s="185">
        <v>10</v>
      </c>
      <c r="H35" s="177" t="s">
        <v>39</v>
      </c>
      <c r="I35" s="177"/>
      <c r="J35" s="177" t="s">
        <v>2863</v>
      </c>
      <c r="K35" s="897" t="s">
        <v>2882</v>
      </c>
      <c r="L35" s="988">
        <v>1</v>
      </c>
      <c r="M35" s="663">
        <v>510000000</v>
      </c>
      <c r="N35" s="662">
        <f>+L35*M35</f>
        <v>510000000</v>
      </c>
      <c r="O35" s="662">
        <v>0</v>
      </c>
      <c r="P35" s="662">
        <f>+N35+O35</f>
        <v>510000000</v>
      </c>
      <c r="Q35" s="663">
        <v>0</v>
      </c>
      <c r="R35" s="662">
        <f>+P35-Q35</f>
        <v>510000000</v>
      </c>
      <c r="S35" s="832"/>
      <c r="T35" s="180"/>
      <c r="U35" s="695"/>
      <c r="V35" s="873"/>
      <c r="W35" s="597"/>
      <c r="X35" s="181"/>
      <c r="Y35" s="547"/>
      <c r="Z35" s="610"/>
      <c r="AA35" s="601"/>
    </row>
    <row r="36" spans="1:29" s="224" customFormat="1" ht="55.5" customHeight="1" thickBot="1" x14ac:dyDescent="0.3">
      <c r="A36" s="1211"/>
      <c r="B36" s="1212"/>
      <c r="C36" s="1212"/>
      <c r="D36" s="1212"/>
      <c r="E36" s="1212"/>
      <c r="F36" s="1212"/>
      <c r="G36" s="1212"/>
      <c r="H36" s="1212"/>
      <c r="I36" s="1213"/>
      <c r="J36" s="593">
        <v>8</v>
      </c>
      <c r="K36" s="1109" t="s">
        <v>2883</v>
      </c>
      <c r="L36" s="987"/>
      <c r="M36" s="876">
        <f>SUM(M37:M38)</f>
        <v>614900171.03999996</v>
      </c>
      <c r="N36" s="876">
        <f t="shared" ref="N36:R36" si="9">SUM(N37:N38)</f>
        <v>614900171.03999996</v>
      </c>
      <c r="O36" s="876">
        <f t="shared" si="9"/>
        <v>0</v>
      </c>
      <c r="P36" s="876">
        <f t="shared" si="9"/>
        <v>614900171.03999996</v>
      </c>
      <c r="Q36" s="876">
        <f t="shared" si="9"/>
        <v>0</v>
      </c>
      <c r="R36" s="876">
        <f t="shared" si="9"/>
        <v>614900171.03999996</v>
      </c>
      <c r="S36" s="832"/>
      <c r="T36" s="180"/>
      <c r="U36" s="695"/>
      <c r="V36" s="971"/>
      <c r="W36" s="595"/>
      <c r="X36" s="222"/>
      <c r="Y36" s="223"/>
      <c r="Z36" s="184"/>
      <c r="AA36" s="182"/>
      <c r="AB36" s="601"/>
      <c r="AC36" s="182"/>
    </row>
    <row r="37" spans="1:29" s="182" customFormat="1" ht="43.5" customHeight="1" x14ac:dyDescent="0.25">
      <c r="A37" s="177">
        <v>1501</v>
      </c>
      <c r="B37" s="178" t="s">
        <v>84</v>
      </c>
      <c r="C37" s="177">
        <v>17</v>
      </c>
      <c r="D37" s="183" t="s">
        <v>2854</v>
      </c>
      <c r="E37" s="596">
        <v>1501019</v>
      </c>
      <c r="F37" s="178" t="s">
        <v>94</v>
      </c>
      <c r="G37" s="177">
        <v>10</v>
      </c>
      <c r="H37" s="177" t="s">
        <v>39</v>
      </c>
      <c r="I37" s="177"/>
      <c r="J37" s="177" t="s">
        <v>2675</v>
      </c>
      <c r="K37" s="897" t="s">
        <v>2884</v>
      </c>
      <c r="L37" s="988">
        <v>1</v>
      </c>
      <c r="M37" s="663">
        <v>567548152.17999995</v>
      </c>
      <c r="N37" s="662">
        <f>+L37*M37</f>
        <v>567548152.17999995</v>
      </c>
      <c r="O37" s="662">
        <v>0</v>
      </c>
      <c r="P37" s="662">
        <f>+N37+O37</f>
        <v>567548152.17999995</v>
      </c>
      <c r="Q37" s="662">
        <v>0</v>
      </c>
      <c r="R37" s="662">
        <f>+P37-Q37</f>
        <v>567548152.17999995</v>
      </c>
      <c r="S37" s="180"/>
      <c r="T37" s="180"/>
      <c r="U37" s="695"/>
      <c r="V37" s="873"/>
      <c r="W37" s="695"/>
      <c r="X37" s="181"/>
      <c r="Y37" s="223"/>
      <c r="AA37" s="601"/>
      <c r="AB37" s="601"/>
    </row>
    <row r="38" spans="1:29" s="182" customFormat="1" ht="60" customHeight="1" thickBot="1" x14ac:dyDescent="0.3">
      <c r="A38" s="177">
        <v>1501</v>
      </c>
      <c r="B38" s="178" t="s">
        <v>84</v>
      </c>
      <c r="C38" s="177">
        <v>17</v>
      </c>
      <c r="D38" s="183" t="s">
        <v>2854</v>
      </c>
      <c r="E38" s="596">
        <v>1501019</v>
      </c>
      <c r="F38" s="178" t="s">
        <v>94</v>
      </c>
      <c r="G38" s="185">
        <v>10</v>
      </c>
      <c r="H38" s="177" t="s">
        <v>39</v>
      </c>
      <c r="I38" s="177"/>
      <c r="J38" s="177" t="s">
        <v>2818</v>
      </c>
      <c r="K38" s="897" t="s">
        <v>2885</v>
      </c>
      <c r="L38" s="988">
        <v>1</v>
      </c>
      <c r="M38" s="663">
        <v>47352018.859999999</v>
      </c>
      <c r="N38" s="662">
        <f>+L38*M38</f>
        <v>47352018.859999999</v>
      </c>
      <c r="O38" s="662">
        <v>0</v>
      </c>
      <c r="P38" s="662">
        <f>+N38+O38</f>
        <v>47352018.859999999</v>
      </c>
      <c r="Q38" s="662">
        <v>0</v>
      </c>
      <c r="R38" s="662">
        <f>+P38-Q38</f>
        <v>47352018.859999999</v>
      </c>
      <c r="S38" s="180"/>
      <c r="T38" s="180"/>
      <c r="U38" s="695"/>
      <c r="V38" s="873"/>
      <c r="W38" s="695"/>
      <c r="X38" s="181"/>
      <c r="Y38" s="223"/>
      <c r="AA38" s="601"/>
      <c r="AB38" s="601"/>
    </row>
    <row r="39" spans="1:29" s="224" customFormat="1" ht="64.5" customHeight="1" thickBot="1" x14ac:dyDescent="0.3">
      <c r="A39" s="1211"/>
      <c r="B39" s="1212"/>
      <c r="C39" s="1212"/>
      <c r="D39" s="1212"/>
      <c r="E39" s="1212"/>
      <c r="F39" s="1212"/>
      <c r="G39" s="1212"/>
      <c r="H39" s="1212"/>
      <c r="I39" s="1213"/>
      <c r="J39" s="593">
        <v>9</v>
      </c>
      <c r="K39" s="1109" t="s">
        <v>2886</v>
      </c>
      <c r="L39" s="987"/>
      <c r="M39" s="876">
        <f>SUM(M40:M41)</f>
        <v>682242114.33000004</v>
      </c>
      <c r="N39" s="876">
        <f t="shared" ref="N39:R39" si="10">SUM(N40:N41)</f>
        <v>682242114.33000004</v>
      </c>
      <c r="O39" s="876">
        <f t="shared" si="10"/>
        <v>0</v>
      </c>
      <c r="P39" s="876">
        <f t="shared" si="10"/>
        <v>682242114.33000004</v>
      </c>
      <c r="Q39" s="876">
        <f t="shared" si="10"/>
        <v>0</v>
      </c>
      <c r="R39" s="876">
        <f t="shared" si="10"/>
        <v>682242114.33000004</v>
      </c>
      <c r="S39" s="832"/>
      <c r="T39" s="180"/>
      <c r="U39" s="695"/>
      <c r="V39" s="971"/>
      <c r="W39" s="595"/>
      <c r="X39" s="222"/>
      <c r="Y39" s="223"/>
      <c r="Z39" s="184"/>
      <c r="AA39" s="182"/>
      <c r="AB39" s="601"/>
      <c r="AC39" s="182"/>
    </row>
    <row r="40" spans="1:29" s="182" customFormat="1" ht="60" customHeight="1" x14ac:dyDescent="0.25">
      <c r="A40" s="177">
        <v>1501</v>
      </c>
      <c r="B40" s="178" t="s">
        <v>84</v>
      </c>
      <c r="C40" s="177">
        <v>17</v>
      </c>
      <c r="D40" s="183" t="s">
        <v>2854</v>
      </c>
      <c r="E40" s="596">
        <v>1501019</v>
      </c>
      <c r="F40" s="178" t="s">
        <v>94</v>
      </c>
      <c r="G40" s="177">
        <v>10</v>
      </c>
      <c r="H40" s="177" t="s">
        <v>39</v>
      </c>
      <c r="I40" s="177"/>
      <c r="J40" s="177" t="s">
        <v>2836</v>
      </c>
      <c r="K40" s="897" t="s">
        <v>2887</v>
      </c>
      <c r="L40" s="988">
        <v>1</v>
      </c>
      <c r="M40" s="663">
        <v>637691164.20000005</v>
      </c>
      <c r="N40" s="662">
        <f>+L40*M40</f>
        <v>637691164.20000005</v>
      </c>
      <c r="O40" s="662">
        <v>0</v>
      </c>
      <c r="P40" s="662">
        <f>+N40+O40</f>
        <v>637691164.20000005</v>
      </c>
      <c r="Q40" s="662">
        <v>0</v>
      </c>
      <c r="R40" s="662">
        <f>+P40-Q40</f>
        <v>637691164.20000005</v>
      </c>
      <c r="S40" s="180"/>
      <c r="T40" s="180"/>
      <c r="U40" s="695"/>
      <c r="V40" s="873"/>
      <c r="W40" s="873"/>
      <c r="X40" s="181"/>
      <c r="Y40" s="223"/>
      <c r="AA40" s="601"/>
      <c r="AB40" s="601"/>
    </row>
    <row r="41" spans="1:29" s="182" customFormat="1" ht="60" customHeight="1" thickBot="1" x14ac:dyDescent="0.3">
      <c r="A41" s="177">
        <v>1501</v>
      </c>
      <c r="B41" s="178" t="s">
        <v>84</v>
      </c>
      <c r="C41" s="177">
        <v>17</v>
      </c>
      <c r="D41" s="183" t="s">
        <v>2854</v>
      </c>
      <c r="E41" s="596">
        <v>1501019</v>
      </c>
      <c r="F41" s="178" t="s">
        <v>94</v>
      </c>
      <c r="G41" s="185">
        <v>10</v>
      </c>
      <c r="H41" s="177" t="s">
        <v>39</v>
      </c>
      <c r="I41" s="177"/>
      <c r="J41" s="177" t="s">
        <v>2865</v>
      </c>
      <c r="K41" s="897" t="s">
        <v>2888</v>
      </c>
      <c r="L41" s="988">
        <v>1</v>
      </c>
      <c r="M41" s="663">
        <v>44550950.130000003</v>
      </c>
      <c r="N41" s="662">
        <f>+L41*M41</f>
        <v>44550950.130000003</v>
      </c>
      <c r="O41" s="662">
        <v>0</v>
      </c>
      <c r="P41" s="662">
        <f>+N41+O41</f>
        <v>44550950.130000003</v>
      </c>
      <c r="Q41" s="662">
        <v>0</v>
      </c>
      <c r="R41" s="662">
        <f>+P41-Q41</f>
        <v>44550950.130000003</v>
      </c>
      <c r="S41" s="180"/>
      <c r="T41" s="180"/>
      <c r="U41" s="695"/>
      <c r="V41" s="873"/>
      <c r="W41" s="873"/>
      <c r="X41" s="181"/>
      <c r="Y41" s="223"/>
      <c r="AA41" s="601"/>
      <c r="AB41" s="601"/>
    </row>
    <row r="42" spans="1:29" s="224" customFormat="1" ht="54" customHeight="1" thickBot="1" x14ac:dyDescent="0.3">
      <c r="A42" s="1211"/>
      <c r="B42" s="1212"/>
      <c r="C42" s="1212"/>
      <c r="D42" s="1212"/>
      <c r="E42" s="1212"/>
      <c r="F42" s="1212"/>
      <c r="G42" s="1212"/>
      <c r="H42" s="1212"/>
      <c r="I42" s="1213"/>
      <c r="J42" s="593">
        <v>10</v>
      </c>
      <c r="K42" s="1111" t="s">
        <v>2889</v>
      </c>
      <c r="L42" s="900"/>
      <c r="M42" s="875">
        <f>SUM(M43:M44)</f>
        <v>8000000000</v>
      </c>
      <c r="N42" s="875">
        <f t="shared" ref="N42:R42" si="11">+N43+N44</f>
        <v>8000000000</v>
      </c>
      <c r="O42" s="875">
        <f t="shared" si="11"/>
        <v>0</v>
      </c>
      <c r="P42" s="875">
        <f t="shared" si="11"/>
        <v>8000000000</v>
      </c>
      <c r="Q42" s="875">
        <f t="shared" si="11"/>
        <v>0</v>
      </c>
      <c r="R42" s="875">
        <f t="shared" si="11"/>
        <v>8000000000</v>
      </c>
      <c r="S42" s="833"/>
      <c r="T42" s="180"/>
      <c r="U42" s="695"/>
      <c r="V42" s="873"/>
      <c r="W42" s="1029"/>
      <c r="X42" s="181"/>
      <c r="Y42" s="222"/>
      <c r="Z42" s="223"/>
      <c r="AA42" s="182"/>
      <c r="AB42" s="182"/>
      <c r="AC42" s="182"/>
    </row>
    <row r="43" spans="1:29" s="182" customFormat="1" ht="46.5" customHeight="1" x14ac:dyDescent="0.25">
      <c r="A43" s="177">
        <v>1501</v>
      </c>
      <c r="B43" s="178" t="s">
        <v>84</v>
      </c>
      <c r="C43" s="177">
        <v>17</v>
      </c>
      <c r="D43" s="183" t="s">
        <v>2854</v>
      </c>
      <c r="E43" s="596">
        <v>1501019</v>
      </c>
      <c r="F43" s="178" t="s">
        <v>94</v>
      </c>
      <c r="G43" s="177">
        <v>10</v>
      </c>
      <c r="H43" s="177" t="s">
        <v>39</v>
      </c>
      <c r="I43" s="177"/>
      <c r="J43" s="177" t="s">
        <v>2837</v>
      </c>
      <c r="K43" s="1112" t="s">
        <v>2890</v>
      </c>
      <c r="L43" s="872">
        <v>1</v>
      </c>
      <c r="M43" s="786">
        <v>7476635514.0200005</v>
      </c>
      <c r="N43" s="179">
        <f>+L43*M43</f>
        <v>7476635514.0200005</v>
      </c>
      <c r="O43" s="179">
        <v>0</v>
      </c>
      <c r="P43" s="179">
        <f>+N43+O43</f>
        <v>7476635514.0200005</v>
      </c>
      <c r="Q43" s="786">
        <v>0</v>
      </c>
      <c r="R43" s="179">
        <f>+P43-Q43</f>
        <v>7476635514.0200005</v>
      </c>
      <c r="S43" s="871"/>
      <c r="T43" s="180"/>
      <c r="U43" s="695"/>
      <c r="V43" s="873"/>
      <c r="W43" s="1029"/>
      <c r="X43" s="222"/>
      <c r="Y43" s="223"/>
      <c r="Z43" s="181"/>
    </row>
    <row r="44" spans="1:29" s="182" customFormat="1" ht="63.75" customHeight="1" thickBot="1" x14ac:dyDescent="0.3">
      <c r="A44" s="185">
        <v>1501</v>
      </c>
      <c r="B44" s="186" t="s">
        <v>84</v>
      </c>
      <c r="C44" s="185">
        <v>17</v>
      </c>
      <c r="D44" s="183" t="s">
        <v>2854</v>
      </c>
      <c r="E44" s="598">
        <v>1501019</v>
      </c>
      <c r="F44" s="186" t="s">
        <v>94</v>
      </c>
      <c r="G44" s="185">
        <v>10</v>
      </c>
      <c r="H44" s="185" t="s">
        <v>39</v>
      </c>
      <c r="I44" s="185"/>
      <c r="J44" s="185" t="s">
        <v>2904</v>
      </c>
      <c r="K44" s="1114" t="s">
        <v>2891</v>
      </c>
      <c r="L44" s="986">
        <v>1</v>
      </c>
      <c r="M44" s="815">
        <v>523364485.98000002</v>
      </c>
      <c r="N44" s="187">
        <f>+L44*M44</f>
        <v>523364485.98000002</v>
      </c>
      <c r="O44" s="187">
        <v>0</v>
      </c>
      <c r="P44" s="187">
        <f>+N44+O44</f>
        <v>523364485.98000002</v>
      </c>
      <c r="Q44" s="815">
        <v>0</v>
      </c>
      <c r="R44" s="187">
        <f>+P44-Q44</f>
        <v>523364485.98000002</v>
      </c>
      <c r="S44" s="871"/>
      <c r="T44" s="180"/>
      <c r="U44" s="695"/>
      <c r="V44" s="873"/>
      <c r="W44" s="595"/>
      <c r="X44" s="222"/>
      <c r="Y44" s="222"/>
      <c r="Z44" s="547"/>
    </row>
    <row r="45" spans="1:29" s="224" customFormat="1" ht="59.25" customHeight="1" thickBot="1" x14ac:dyDescent="0.3">
      <c r="A45" s="1211"/>
      <c r="B45" s="1212"/>
      <c r="C45" s="1212"/>
      <c r="D45" s="1212"/>
      <c r="E45" s="1212"/>
      <c r="F45" s="1212"/>
      <c r="G45" s="1212"/>
      <c r="H45" s="1212"/>
      <c r="I45" s="1213"/>
      <c r="J45" s="593">
        <v>11</v>
      </c>
      <c r="K45" s="1109" t="s">
        <v>2895</v>
      </c>
      <c r="L45" s="987"/>
      <c r="M45" s="876">
        <f>SUM(M46:M47)</f>
        <v>6560302778.8499994</v>
      </c>
      <c r="N45" s="876">
        <f t="shared" ref="N45:R45" si="12">SUM(N46:N47)</f>
        <v>6560302778.8499994</v>
      </c>
      <c r="O45" s="876">
        <f t="shared" si="12"/>
        <v>0</v>
      </c>
      <c r="P45" s="876">
        <f t="shared" si="12"/>
        <v>6560302778.8499994</v>
      </c>
      <c r="Q45" s="876">
        <f t="shared" si="12"/>
        <v>0</v>
      </c>
      <c r="R45" s="876">
        <f t="shared" si="12"/>
        <v>6560302778.8499994</v>
      </c>
      <c r="S45" s="834"/>
      <c r="T45" s="180"/>
      <c r="U45" s="695"/>
      <c r="V45" s="873"/>
      <c r="W45" s="595"/>
      <c r="X45" s="222"/>
      <c r="Y45" s="223"/>
      <c r="Z45" s="610"/>
      <c r="AA45" s="601"/>
      <c r="AB45" s="182"/>
      <c r="AC45" s="182"/>
    </row>
    <row r="46" spans="1:29" s="182" customFormat="1" ht="56.25" customHeight="1" x14ac:dyDescent="0.25">
      <c r="A46" s="177">
        <v>1501</v>
      </c>
      <c r="B46" s="178" t="s">
        <v>84</v>
      </c>
      <c r="C46" s="177">
        <v>17</v>
      </c>
      <c r="D46" s="183" t="s">
        <v>2854</v>
      </c>
      <c r="E46" s="596">
        <v>1501019</v>
      </c>
      <c r="F46" s="178" t="s">
        <v>94</v>
      </c>
      <c r="G46" s="177">
        <v>10</v>
      </c>
      <c r="H46" s="177" t="s">
        <v>39</v>
      </c>
      <c r="I46" s="177"/>
      <c r="J46" s="177" t="s">
        <v>2983</v>
      </c>
      <c r="K46" s="897" t="s">
        <v>2896</v>
      </c>
      <c r="L46" s="988">
        <v>1</v>
      </c>
      <c r="M46" s="663">
        <v>6160884047.3199997</v>
      </c>
      <c r="N46" s="662">
        <f>+L46*M46</f>
        <v>6160884047.3199997</v>
      </c>
      <c r="O46" s="662">
        <v>0</v>
      </c>
      <c r="P46" s="662">
        <f>+N46+O46</f>
        <v>6160884047.3199997</v>
      </c>
      <c r="Q46" s="663">
        <v>0</v>
      </c>
      <c r="R46" s="662">
        <f>+P46-Q46</f>
        <v>6160884047.3199997</v>
      </c>
      <c r="S46" s="832"/>
      <c r="T46" s="180"/>
      <c r="U46" s="695"/>
      <c r="V46" s="873"/>
      <c r="W46" s="597"/>
      <c r="X46" s="181"/>
      <c r="Y46" s="547"/>
      <c r="Z46" s="610"/>
      <c r="AA46" s="601"/>
    </row>
    <row r="47" spans="1:29" s="182" customFormat="1" ht="60.75" customHeight="1" thickBot="1" x14ac:dyDescent="0.3">
      <c r="A47" s="177">
        <v>1501</v>
      </c>
      <c r="B47" s="178" t="s">
        <v>84</v>
      </c>
      <c r="C47" s="177">
        <v>17</v>
      </c>
      <c r="D47" s="183" t="s">
        <v>2854</v>
      </c>
      <c r="E47" s="596">
        <v>1501019</v>
      </c>
      <c r="F47" s="178" t="s">
        <v>94</v>
      </c>
      <c r="G47" s="185">
        <v>10</v>
      </c>
      <c r="H47" s="177" t="s">
        <v>39</v>
      </c>
      <c r="I47" s="177"/>
      <c r="J47" s="177" t="s">
        <v>2984</v>
      </c>
      <c r="K47" s="897" t="s">
        <v>2897</v>
      </c>
      <c r="L47" s="988">
        <v>1</v>
      </c>
      <c r="M47" s="663">
        <v>399418731.52999997</v>
      </c>
      <c r="N47" s="662">
        <f>+L47*M47</f>
        <v>399418731.52999997</v>
      </c>
      <c r="O47" s="662">
        <v>0</v>
      </c>
      <c r="P47" s="662">
        <f>+N47+O47</f>
        <v>399418731.52999997</v>
      </c>
      <c r="Q47" s="663">
        <v>0</v>
      </c>
      <c r="R47" s="662">
        <f>+P47-Q47</f>
        <v>399418731.52999997</v>
      </c>
      <c r="S47" s="832"/>
      <c r="T47" s="180"/>
      <c r="U47" s="695"/>
      <c r="V47" s="873"/>
      <c r="W47" s="597"/>
      <c r="X47" s="181"/>
      <c r="Y47" s="547"/>
      <c r="Z47" s="610"/>
      <c r="AA47" s="601"/>
    </row>
    <row r="48" spans="1:29" s="224" customFormat="1" ht="70.5" customHeight="1" thickBot="1" x14ac:dyDescent="0.3">
      <c r="A48" s="1211"/>
      <c r="B48" s="1212"/>
      <c r="C48" s="1212"/>
      <c r="D48" s="1212"/>
      <c r="E48" s="1212"/>
      <c r="F48" s="1212"/>
      <c r="G48" s="1212"/>
      <c r="H48" s="1212"/>
      <c r="I48" s="1213"/>
      <c r="J48" s="593">
        <v>12</v>
      </c>
      <c r="K48" s="1109" t="s">
        <v>2898</v>
      </c>
      <c r="L48" s="987"/>
      <c r="M48" s="876">
        <f>SUM(M49:M50)</f>
        <v>2673615745.990818</v>
      </c>
      <c r="N48" s="876">
        <f t="shared" ref="N48:R48" si="13">SUM(N49:N50)</f>
        <v>2673615745.990818</v>
      </c>
      <c r="O48" s="876">
        <f t="shared" si="13"/>
        <v>0</v>
      </c>
      <c r="P48" s="876">
        <f t="shared" si="13"/>
        <v>2673615745.990818</v>
      </c>
      <c r="Q48" s="876">
        <f t="shared" si="13"/>
        <v>0</v>
      </c>
      <c r="R48" s="876">
        <f t="shared" si="13"/>
        <v>2673615745.990818</v>
      </c>
      <c r="S48" s="832"/>
      <c r="T48" s="180"/>
      <c r="U48" s="695"/>
      <c r="V48" s="971"/>
      <c r="W48" s="595"/>
      <c r="X48" s="222"/>
      <c r="Y48" s="223"/>
      <c r="Z48" s="184"/>
      <c r="AA48" s="182"/>
      <c r="AB48" s="601"/>
      <c r="AC48" s="182"/>
    </row>
    <row r="49" spans="1:89" s="182" customFormat="1" ht="62.25" customHeight="1" x14ac:dyDescent="0.25">
      <c r="A49" s="177">
        <v>1501</v>
      </c>
      <c r="B49" s="178" t="s">
        <v>84</v>
      </c>
      <c r="C49" s="177">
        <v>17</v>
      </c>
      <c r="D49" s="183" t="s">
        <v>2854</v>
      </c>
      <c r="E49" s="596">
        <v>1501019</v>
      </c>
      <c r="F49" s="178" t="s">
        <v>94</v>
      </c>
      <c r="G49" s="177">
        <v>10</v>
      </c>
      <c r="H49" s="177" t="s">
        <v>39</v>
      </c>
      <c r="I49" s="177"/>
      <c r="J49" s="177" t="s">
        <v>2838</v>
      </c>
      <c r="K49" s="897" t="s">
        <v>2899</v>
      </c>
      <c r="L49" s="988">
        <v>1</v>
      </c>
      <c r="M49" s="663">
        <v>2500000000.0008178</v>
      </c>
      <c r="N49" s="662">
        <f>+L49*M49</f>
        <v>2500000000.0008178</v>
      </c>
      <c r="O49" s="662">
        <v>0</v>
      </c>
      <c r="P49" s="662">
        <f>+N49+O49</f>
        <v>2500000000.0008178</v>
      </c>
      <c r="Q49" s="662">
        <v>0</v>
      </c>
      <c r="R49" s="662">
        <f>+P49-Q49</f>
        <v>2500000000.0008178</v>
      </c>
      <c r="S49" s="180"/>
      <c r="T49" s="180"/>
      <c r="U49" s="695"/>
      <c r="V49" s="873"/>
      <c r="W49" s="695"/>
      <c r="X49" s="181"/>
      <c r="Y49" s="223"/>
      <c r="AA49" s="601"/>
      <c r="AB49" s="601"/>
    </row>
    <row r="50" spans="1:89" s="182" customFormat="1" ht="69.75" customHeight="1" thickBot="1" x14ac:dyDescent="0.3">
      <c r="A50" s="177">
        <v>1501</v>
      </c>
      <c r="B50" s="178" t="s">
        <v>84</v>
      </c>
      <c r="C50" s="177">
        <v>17</v>
      </c>
      <c r="D50" s="183" t="s">
        <v>2854</v>
      </c>
      <c r="E50" s="596">
        <v>1501019</v>
      </c>
      <c r="F50" s="178" t="s">
        <v>94</v>
      </c>
      <c r="G50" s="185">
        <v>10</v>
      </c>
      <c r="H50" s="177" t="s">
        <v>39</v>
      </c>
      <c r="I50" s="177"/>
      <c r="J50" s="177" t="s">
        <v>2839</v>
      </c>
      <c r="K50" s="897" t="s">
        <v>2900</v>
      </c>
      <c r="L50" s="988">
        <v>1</v>
      </c>
      <c r="M50" s="663">
        <v>173615745.99000001</v>
      </c>
      <c r="N50" s="662">
        <f>+L50*M50</f>
        <v>173615745.99000001</v>
      </c>
      <c r="O50" s="662">
        <v>0</v>
      </c>
      <c r="P50" s="662">
        <f>+N50+O50</f>
        <v>173615745.99000001</v>
      </c>
      <c r="Q50" s="662">
        <v>0</v>
      </c>
      <c r="R50" s="662">
        <f>+P50-Q50</f>
        <v>173615745.99000001</v>
      </c>
      <c r="S50" s="180"/>
      <c r="T50" s="180"/>
      <c r="U50" s="695"/>
      <c r="V50" s="873"/>
      <c r="W50" s="695"/>
      <c r="X50" s="181"/>
      <c r="Y50" s="223"/>
      <c r="AA50" s="601"/>
      <c r="AB50" s="601"/>
    </row>
    <row r="51" spans="1:89" s="224" customFormat="1" ht="64.5" customHeight="1" thickBot="1" x14ac:dyDescent="0.3">
      <c r="A51" s="1211"/>
      <c r="B51" s="1212"/>
      <c r="C51" s="1212"/>
      <c r="D51" s="1212"/>
      <c r="E51" s="1212"/>
      <c r="F51" s="1212"/>
      <c r="G51" s="1212"/>
      <c r="H51" s="1212"/>
      <c r="I51" s="1213"/>
      <c r="J51" s="593">
        <v>13</v>
      </c>
      <c r="K51" s="1109" t="s">
        <v>2901</v>
      </c>
      <c r="L51" s="987"/>
      <c r="M51" s="876">
        <f t="shared" ref="M51:R51" si="14">SUM(M52:M52)</f>
        <v>71633615.920000017</v>
      </c>
      <c r="N51" s="876">
        <f t="shared" si="14"/>
        <v>71633615.920000017</v>
      </c>
      <c r="O51" s="876">
        <f t="shared" si="14"/>
        <v>0</v>
      </c>
      <c r="P51" s="876">
        <f t="shared" si="14"/>
        <v>71633615.920000017</v>
      </c>
      <c r="Q51" s="876">
        <f t="shared" si="14"/>
        <v>0</v>
      </c>
      <c r="R51" s="876">
        <f t="shared" si="14"/>
        <v>71633615.920000017</v>
      </c>
      <c r="S51" s="832"/>
      <c r="T51" s="180"/>
      <c r="U51" s="695"/>
      <c r="V51" s="971"/>
      <c r="W51" s="595"/>
      <c r="X51" s="222"/>
      <c r="Y51" s="223"/>
      <c r="Z51" s="184"/>
      <c r="AA51" s="182"/>
      <c r="AB51" s="601"/>
      <c r="AC51" s="182"/>
    </row>
    <row r="52" spans="1:89" s="182" customFormat="1" ht="60" customHeight="1" x14ac:dyDescent="0.25">
      <c r="A52" s="177">
        <v>1501</v>
      </c>
      <c r="B52" s="178" t="s">
        <v>84</v>
      </c>
      <c r="C52" s="177">
        <v>17</v>
      </c>
      <c r="D52" s="183" t="s">
        <v>2854</v>
      </c>
      <c r="E52" s="596">
        <v>1501019</v>
      </c>
      <c r="F52" s="178" t="s">
        <v>94</v>
      </c>
      <c r="G52" s="177">
        <v>10</v>
      </c>
      <c r="H52" s="177" t="s">
        <v>39</v>
      </c>
      <c r="I52" s="177"/>
      <c r="J52" s="177" t="s">
        <v>2905</v>
      </c>
      <c r="K52" s="897" t="s">
        <v>2903</v>
      </c>
      <c r="L52" s="988">
        <v>1</v>
      </c>
      <c r="M52" s="663">
        <v>71633615.920000017</v>
      </c>
      <c r="N52" s="662">
        <f>+L52*M52</f>
        <v>71633615.920000017</v>
      </c>
      <c r="O52" s="662">
        <v>0</v>
      </c>
      <c r="P52" s="662">
        <f>+N52+O52</f>
        <v>71633615.920000017</v>
      </c>
      <c r="Q52" s="662">
        <v>0</v>
      </c>
      <c r="R52" s="662">
        <f>+P52-Q52</f>
        <v>71633615.920000017</v>
      </c>
      <c r="S52" s="604"/>
      <c r="T52" s="604"/>
      <c r="U52" s="1042"/>
      <c r="V52" s="976"/>
      <c r="W52" s="976"/>
      <c r="X52" s="614"/>
      <c r="Y52" s="1043"/>
      <c r="AA52" s="601"/>
      <c r="AB52" s="601"/>
    </row>
    <row r="53" spans="1:89" s="606" customFormat="1" ht="39.75" customHeight="1" thickBot="1" x14ac:dyDescent="0.3">
      <c r="A53" s="1246" t="s">
        <v>2981</v>
      </c>
      <c r="B53" s="1247"/>
      <c r="C53" s="1247"/>
      <c r="D53" s="1247"/>
      <c r="E53" s="1247"/>
      <c r="F53" s="1247"/>
      <c r="G53" s="1247"/>
      <c r="H53" s="1247"/>
      <c r="I53" s="1247"/>
      <c r="J53" s="1247"/>
      <c r="K53" s="1247"/>
      <c r="L53" s="1248"/>
      <c r="M53" s="636">
        <f>+M15+M18+M21+M24+M27+M30+M33+M36+M39+M42+M45+M48+M51</f>
        <v>71259880557.000809</v>
      </c>
      <c r="N53" s="636">
        <f t="shared" ref="N53:R53" si="15">+N15+N18+N21+N24+N27+N30+N33+N36+N39+N42+N45+N48+N51</f>
        <v>71259880557.000809</v>
      </c>
      <c r="O53" s="636">
        <f t="shared" si="15"/>
        <v>0</v>
      </c>
      <c r="P53" s="636">
        <f t="shared" si="15"/>
        <v>71259880557.000809</v>
      </c>
      <c r="Q53" s="636">
        <f t="shared" si="15"/>
        <v>0</v>
      </c>
      <c r="R53" s="636">
        <f t="shared" si="15"/>
        <v>71259880557.000809</v>
      </c>
      <c r="S53" s="832"/>
      <c r="T53" s="180"/>
      <c r="U53" s="695"/>
      <c r="V53" s="973"/>
      <c r="W53" s="605"/>
      <c r="X53" s="180"/>
      <c r="Y53" s="222"/>
      <c r="Z53" s="222"/>
      <c r="AA53" s="592"/>
      <c r="AB53" s="592"/>
      <c r="AC53" s="592"/>
      <c r="AD53" s="1050"/>
      <c r="AE53" s="1050"/>
      <c r="AF53" s="1050"/>
      <c r="AG53" s="1050"/>
      <c r="AH53" s="1050"/>
      <c r="AI53" s="1050"/>
      <c r="AJ53" s="1050"/>
      <c r="AK53" s="1050"/>
      <c r="AL53" s="1050"/>
      <c r="AM53" s="1050"/>
      <c r="AN53" s="1050"/>
      <c r="AO53" s="1050"/>
      <c r="AP53" s="1050"/>
      <c r="AQ53" s="1050"/>
      <c r="AR53" s="1050"/>
      <c r="AS53" s="1050"/>
      <c r="AT53" s="1050"/>
      <c r="AU53" s="1050"/>
      <c r="AV53" s="1050"/>
      <c r="AW53" s="1050"/>
      <c r="AX53" s="1050"/>
      <c r="AY53" s="1050"/>
      <c r="AZ53" s="1050"/>
      <c r="BA53" s="1050"/>
      <c r="BB53" s="1050"/>
      <c r="BC53" s="1050"/>
      <c r="BD53" s="1050"/>
      <c r="BE53" s="1050"/>
      <c r="BF53" s="1050"/>
      <c r="BG53" s="1050"/>
      <c r="BH53" s="1050"/>
      <c r="BI53" s="1050"/>
      <c r="BJ53" s="1050"/>
      <c r="BK53" s="1050"/>
      <c r="BL53" s="1050"/>
      <c r="BM53" s="1050"/>
      <c r="BN53" s="1050"/>
      <c r="BO53" s="1050"/>
      <c r="BP53" s="1050"/>
      <c r="BQ53" s="1050"/>
      <c r="BR53" s="1050"/>
      <c r="BS53" s="1050"/>
      <c r="BT53" s="1050"/>
      <c r="BU53" s="1050"/>
      <c r="BV53" s="1050"/>
      <c r="BW53" s="1050"/>
      <c r="BX53" s="1050"/>
      <c r="BY53" s="1050"/>
      <c r="BZ53" s="1050"/>
      <c r="CA53" s="1050"/>
      <c r="CB53" s="1050"/>
      <c r="CC53" s="1050"/>
      <c r="CD53" s="1050"/>
      <c r="CE53" s="1050"/>
      <c r="CF53" s="1050"/>
      <c r="CG53" s="1050"/>
      <c r="CH53" s="1050"/>
      <c r="CI53" s="1050"/>
      <c r="CJ53" s="1050"/>
      <c r="CK53" s="1050"/>
    </row>
    <row r="54" spans="1:89" s="182" customFormat="1" ht="48" customHeight="1" x14ac:dyDescent="0.25">
      <c r="A54" s="1216"/>
      <c r="B54" s="1217"/>
      <c r="C54" s="1217"/>
      <c r="D54" s="1217"/>
      <c r="E54" s="1217"/>
      <c r="F54" s="1217"/>
      <c r="G54" s="1217"/>
      <c r="H54" s="1217"/>
      <c r="I54" s="1217"/>
      <c r="J54" s="1218"/>
      <c r="K54" s="587" t="s">
        <v>177</v>
      </c>
      <c r="L54" s="1219"/>
      <c r="M54" s="1220"/>
      <c r="N54" s="1220"/>
      <c r="O54" s="1220"/>
      <c r="P54" s="1220"/>
      <c r="Q54" s="1220"/>
      <c r="R54" s="1221"/>
      <c r="S54" s="832"/>
      <c r="T54" s="180"/>
      <c r="U54" s="695"/>
      <c r="V54" s="973"/>
      <c r="W54" s="605"/>
      <c r="X54" s="180"/>
      <c r="Y54" s="222"/>
      <c r="Z54" s="222"/>
    </row>
    <row r="55" spans="1:89" s="182" customFormat="1" ht="32.25" customHeight="1" x14ac:dyDescent="0.25">
      <c r="A55" s="609">
        <v>1501</v>
      </c>
      <c r="B55" s="610" t="s">
        <v>84</v>
      </c>
      <c r="C55" s="679">
        <v>17</v>
      </c>
      <c r="D55" s="679" t="s">
        <v>2854</v>
      </c>
      <c r="E55" s="602" t="s">
        <v>126</v>
      </c>
      <c r="F55" s="1222"/>
      <c r="G55" s="1223"/>
      <c r="H55" s="1223"/>
      <c r="I55" s="1223"/>
      <c r="J55" s="1224"/>
      <c r="K55" s="589" t="s">
        <v>178</v>
      </c>
      <c r="L55" s="223"/>
      <c r="M55" s="180">
        <f t="shared" ref="M55:R55" si="16">+M56</f>
        <v>4936301801.6199999</v>
      </c>
      <c r="N55" s="180">
        <f t="shared" si="16"/>
        <v>4936301801.6199999</v>
      </c>
      <c r="O55" s="180">
        <f t="shared" si="16"/>
        <v>0</v>
      </c>
      <c r="P55" s="180">
        <f t="shared" si="16"/>
        <v>4936301801.6199999</v>
      </c>
      <c r="Q55" s="180">
        <f t="shared" si="16"/>
        <v>0</v>
      </c>
      <c r="R55" s="590">
        <f t="shared" si="16"/>
        <v>4936301801.6199999</v>
      </c>
      <c r="S55" s="832"/>
      <c r="T55" s="180"/>
      <c r="U55" s="695"/>
      <c r="V55" s="973"/>
      <c r="W55" s="605"/>
      <c r="X55" s="180"/>
      <c r="Y55" s="222"/>
      <c r="Z55" s="222"/>
    </row>
    <row r="56" spans="1:89" s="182" customFormat="1" ht="30" customHeight="1" thickBot="1" x14ac:dyDescent="0.3">
      <c r="A56" s="225">
        <v>1501</v>
      </c>
      <c r="B56" s="226" t="s">
        <v>84</v>
      </c>
      <c r="C56" s="227">
        <v>17</v>
      </c>
      <c r="D56" s="679" t="s">
        <v>2854</v>
      </c>
      <c r="E56" s="600" t="s">
        <v>126</v>
      </c>
      <c r="F56" s="226" t="s">
        <v>94</v>
      </c>
      <c r="G56" s="1225"/>
      <c r="H56" s="1226"/>
      <c r="I56" s="1226"/>
      <c r="J56" s="1227"/>
      <c r="K56" s="228" t="s">
        <v>143</v>
      </c>
      <c r="L56" s="591"/>
      <c r="M56" s="250">
        <f t="shared" ref="M56:R56" si="17">+M57+M60</f>
        <v>4936301801.6199999</v>
      </c>
      <c r="N56" s="250">
        <f t="shared" si="17"/>
        <v>4936301801.6199999</v>
      </c>
      <c r="O56" s="250">
        <f t="shared" si="17"/>
        <v>0</v>
      </c>
      <c r="P56" s="250">
        <f t="shared" si="17"/>
        <v>4936301801.6199999</v>
      </c>
      <c r="Q56" s="250">
        <f t="shared" si="17"/>
        <v>0</v>
      </c>
      <c r="R56" s="250">
        <f t="shared" si="17"/>
        <v>4936301801.6199999</v>
      </c>
      <c r="S56" s="832"/>
      <c r="T56" s="180"/>
      <c r="U56" s="808"/>
      <c r="V56" s="970"/>
      <c r="W56" s="592"/>
      <c r="X56" s="592"/>
      <c r="Y56" s="592"/>
      <c r="Z56" s="592"/>
    </row>
    <row r="57" spans="1:89" s="224" customFormat="1" ht="52.5" customHeight="1" thickBot="1" x14ac:dyDescent="0.3">
      <c r="A57" s="1211"/>
      <c r="B57" s="1212"/>
      <c r="C57" s="1212"/>
      <c r="D57" s="1212"/>
      <c r="E57" s="1212"/>
      <c r="F57" s="1212"/>
      <c r="G57" s="1212"/>
      <c r="H57" s="1212"/>
      <c r="I57" s="1213"/>
      <c r="J57" s="593">
        <v>1</v>
      </c>
      <c r="K57" s="1109" t="s">
        <v>2901</v>
      </c>
      <c r="L57" s="900"/>
      <c r="M57" s="875">
        <f t="shared" ref="M57:R57" si="18">SUM(M58:M59)</f>
        <v>428366384.07999998</v>
      </c>
      <c r="N57" s="875">
        <f t="shared" si="18"/>
        <v>428366384.07999998</v>
      </c>
      <c r="O57" s="875">
        <f t="shared" si="18"/>
        <v>0</v>
      </c>
      <c r="P57" s="875">
        <f t="shared" si="18"/>
        <v>428366384.07999998</v>
      </c>
      <c r="Q57" s="875">
        <f t="shared" si="18"/>
        <v>0</v>
      </c>
      <c r="R57" s="875">
        <f t="shared" si="18"/>
        <v>428366384.07999998</v>
      </c>
      <c r="S57" s="833"/>
      <c r="T57" s="180"/>
      <c r="U57" s="809"/>
      <c r="V57" s="971"/>
      <c r="W57" s="595"/>
      <c r="X57" s="222"/>
      <c r="Y57" s="223"/>
      <c r="Z57" s="223"/>
      <c r="AA57" s="182"/>
      <c r="AB57" s="182"/>
      <c r="AC57" s="182"/>
    </row>
    <row r="58" spans="1:89" s="182" customFormat="1" ht="59.25" customHeight="1" x14ac:dyDescent="0.25">
      <c r="A58" s="177">
        <v>1501</v>
      </c>
      <c r="B58" s="178" t="s">
        <v>84</v>
      </c>
      <c r="C58" s="177">
        <v>17</v>
      </c>
      <c r="D58" s="183" t="s">
        <v>2854</v>
      </c>
      <c r="E58" s="596">
        <v>1501019</v>
      </c>
      <c r="F58" s="178" t="s">
        <v>94</v>
      </c>
      <c r="G58" s="177">
        <v>11</v>
      </c>
      <c r="H58" s="177" t="s">
        <v>39</v>
      </c>
      <c r="I58" s="177"/>
      <c r="J58" s="177" t="s">
        <v>40</v>
      </c>
      <c r="K58" s="897" t="s">
        <v>2902</v>
      </c>
      <c r="L58" s="872">
        <v>1</v>
      </c>
      <c r="M58" s="786">
        <v>312000000</v>
      </c>
      <c r="N58" s="179">
        <f>+L58*M58</f>
        <v>312000000</v>
      </c>
      <c r="O58" s="179">
        <v>0</v>
      </c>
      <c r="P58" s="179">
        <f>+N58+O58</f>
        <v>312000000</v>
      </c>
      <c r="Q58" s="786">
        <v>0</v>
      </c>
      <c r="R58" s="179">
        <f>+P58-Q58</f>
        <v>312000000</v>
      </c>
      <c r="S58" s="871">
        <v>76196182358.620819</v>
      </c>
      <c r="T58" s="180"/>
      <c r="U58" s="695"/>
      <c r="V58" s="972"/>
      <c r="W58" s="597"/>
      <c r="X58" s="181"/>
      <c r="Y58" s="547"/>
      <c r="Z58" s="547"/>
    </row>
    <row r="59" spans="1:89" s="182" customFormat="1" ht="59.25" customHeight="1" thickBot="1" x14ac:dyDescent="0.3">
      <c r="A59" s="185">
        <v>1501</v>
      </c>
      <c r="B59" s="186" t="s">
        <v>84</v>
      </c>
      <c r="C59" s="185">
        <v>17</v>
      </c>
      <c r="D59" s="185" t="s">
        <v>2854</v>
      </c>
      <c r="E59" s="598">
        <v>1501019</v>
      </c>
      <c r="F59" s="186" t="s">
        <v>94</v>
      </c>
      <c r="G59" s="185">
        <v>11</v>
      </c>
      <c r="H59" s="185" t="s">
        <v>39</v>
      </c>
      <c r="I59" s="185"/>
      <c r="J59" s="185" t="s">
        <v>41</v>
      </c>
      <c r="K59" s="1110" t="s">
        <v>2903</v>
      </c>
      <c r="L59" s="986">
        <v>1</v>
      </c>
      <c r="M59" s="815">
        <v>116366384.07999998</v>
      </c>
      <c r="N59" s="187">
        <f>+L59*M59</f>
        <v>116366384.07999998</v>
      </c>
      <c r="O59" s="187">
        <v>0</v>
      </c>
      <c r="P59" s="187">
        <f>+N59+O59</f>
        <v>116366384.07999998</v>
      </c>
      <c r="Q59" s="815">
        <v>0</v>
      </c>
      <c r="R59" s="187">
        <f>+P59-Q59</f>
        <v>116366384.07999998</v>
      </c>
      <c r="S59" s="871">
        <v>71259880557</v>
      </c>
      <c r="T59" s="180"/>
      <c r="U59" s="695"/>
      <c r="V59" s="972"/>
      <c r="W59" s="597"/>
      <c r="X59" s="181"/>
      <c r="Y59" s="547"/>
      <c r="Z59" s="547"/>
    </row>
    <row r="60" spans="1:89" s="224" customFormat="1" ht="52.5" customHeight="1" thickBot="1" x14ac:dyDescent="0.3">
      <c r="A60" s="1211"/>
      <c r="B60" s="1212"/>
      <c r="C60" s="1212"/>
      <c r="D60" s="1212"/>
      <c r="E60" s="1212"/>
      <c r="F60" s="1212"/>
      <c r="G60" s="1212"/>
      <c r="H60" s="1212"/>
      <c r="I60" s="1213"/>
      <c r="J60" s="593">
        <v>2</v>
      </c>
      <c r="K60" s="1109" t="s">
        <v>2892</v>
      </c>
      <c r="L60" s="900"/>
      <c r="M60" s="875">
        <f t="shared" ref="M60:R60" si="19">SUM(M61:M62)</f>
        <v>4507935417.54</v>
      </c>
      <c r="N60" s="875">
        <f t="shared" si="19"/>
        <v>4507935417.54</v>
      </c>
      <c r="O60" s="875">
        <f t="shared" si="19"/>
        <v>0</v>
      </c>
      <c r="P60" s="875">
        <f t="shared" si="19"/>
        <v>4507935417.54</v>
      </c>
      <c r="Q60" s="875">
        <f t="shared" si="19"/>
        <v>0</v>
      </c>
      <c r="R60" s="875">
        <f t="shared" si="19"/>
        <v>4507935417.54</v>
      </c>
      <c r="S60" s="833"/>
      <c r="T60" s="180"/>
      <c r="U60" s="809"/>
      <c r="V60" s="971"/>
      <c r="W60" s="595"/>
      <c r="X60" s="222"/>
      <c r="Y60" s="223"/>
      <c r="Z60" s="223"/>
      <c r="AA60" s="182"/>
      <c r="AB60" s="182"/>
      <c r="AC60" s="182"/>
    </row>
    <row r="61" spans="1:89" s="182" customFormat="1" ht="59.25" customHeight="1" x14ac:dyDescent="0.25">
      <c r="A61" s="177">
        <v>1501</v>
      </c>
      <c r="B61" s="178" t="s">
        <v>84</v>
      </c>
      <c r="C61" s="177">
        <v>17</v>
      </c>
      <c r="D61" s="183" t="s">
        <v>2854</v>
      </c>
      <c r="E61" s="596">
        <v>1501019</v>
      </c>
      <c r="F61" s="178" t="s">
        <v>94</v>
      </c>
      <c r="G61" s="177">
        <v>11</v>
      </c>
      <c r="H61" s="177" t="s">
        <v>39</v>
      </c>
      <c r="I61" s="177"/>
      <c r="J61" s="177">
        <v>2.1</v>
      </c>
      <c r="K61" s="897" t="s">
        <v>2893</v>
      </c>
      <c r="L61" s="872">
        <v>1</v>
      </c>
      <c r="M61" s="786">
        <v>4250183273.4899998</v>
      </c>
      <c r="N61" s="179">
        <f>+L61*M61</f>
        <v>4250183273.4899998</v>
      </c>
      <c r="O61" s="179">
        <v>0</v>
      </c>
      <c r="P61" s="179">
        <f>+N61+O61</f>
        <v>4250183273.4899998</v>
      </c>
      <c r="Q61" s="786">
        <v>0</v>
      </c>
      <c r="R61" s="179">
        <f>+P61-Q61</f>
        <v>4250183273.4899998</v>
      </c>
      <c r="S61" s="871">
        <v>76196182358.620819</v>
      </c>
      <c r="T61" s="180"/>
      <c r="U61" s="695"/>
      <c r="V61" s="972"/>
      <c r="W61" s="597"/>
      <c r="X61" s="181"/>
      <c r="Y61" s="547"/>
      <c r="Z61" s="547"/>
    </row>
    <row r="62" spans="1:89" s="182" customFormat="1" ht="59.25" customHeight="1" x14ac:dyDescent="0.25">
      <c r="A62" s="185">
        <v>1501</v>
      </c>
      <c r="B62" s="186" t="s">
        <v>84</v>
      </c>
      <c r="C62" s="185">
        <v>17</v>
      </c>
      <c r="D62" s="185" t="s">
        <v>2854</v>
      </c>
      <c r="E62" s="598">
        <v>1501019</v>
      </c>
      <c r="F62" s="186" t="s">
        <v>94</v>
      </c>
      <c r="G62" s="185">
        <v>11</v>
      </c>
      <c r="H62" s="185" t="s">
        <v>39</v>
      </c>
      <c r="I62" s="185"/>
      <c r="J62" s="185">
        <v>2.2000000000000002</v>
      </c>
      <c r="K62" s="1110" t="s">
        <v>2894</v>
      </c>
      <c r="L62" s="986">
        <v>1</v>
      </c>
      <c r="M62" s="815">
        <v>257752144.05000001</v>
      </c>
      <c r="N62" s="187">
        <f>+L62*M62</f>
        <v>257752144.05000001</v>
      </c>
      <c r="O62" s="187">
        <v>0</v>
      </c>
      <c r="P62" s="187">
        <f>+N62+O62</f>
        <v>257752144.05000001</v>
      </c>
      <c r="Q62" s="815">
        <v>0</v>
      </c>
      <c r="R62" s="187">
        <f>+P62-Q62</f>
        <v>257752144.05000001</v>
      </c>
      <c r="S62" s="871">
        <v>71259880557</v>
      </c>
      <c r="T62" s="180"/>
      <c r="U62" s="695"/>
      <c r="V62" s="972"/>
      <c r="W62" s="597"/>
      <c r="X62" s="181"/>
      <c r="Y62" s="547"/>
      <c r="Z62" s="547"/>
    </row>
    <row r="63" spans="1:89" s="606" customFormat="1" ht="39.75" customHeight="1" thickBot="1" x14ac:dyDescent="0.3">
      <c r="A63" s="1246" t="s">
        <v>49</v>
      </c>
      <c r="B63" s="1247"/>
      <c r="C63" s="1247"/>
      <c r="D63" s="1247"/>
      <c r="E63" s="1247"/>
      <c r="F63" s="1247"/>
      <c r="G63" s="1247"/>
      <c r="H63" s="1247"/>
      <c r="I63" s="1247"/>
      <c r="J63" s="1247"/>
      <c r="K63" s="1247"/>
      <c r="L63" s="1248"/>
      <c r="M63" s="636">
        <f t="shared" ref="M63:R63" si="20">+M57+M60</f>
        <v>4936301801.6199999</v>
      </c>
      <c r="N63" s="636">
        <f t="shared" si="20"/>
        <v>4936301801.6199999</v>
      </c>
      <c r="O63" s="636">
        <f t="shared" si="20"/>
        <v>0</v>
      </c>
      <c r="P63" s="636">
        <f t="shared" si="20"/>
        <v>4936301801.6199999</v>
      </c>
      <c r="Q63" s="636">
        <f t="shared" si="20"/>
        <v>0</v>
      </c>
      <c r="R63" s="636">
        <f t="shared" si="20"/>
        <v>4936301801.6199999</v>
      </c>
      <c r="S63" s="832"/>
      <c r="T63" s="180"/>
      <c r="U63" s="695"/>
      <c r="V63" s="973"/>
      <c r="W63" s="605"/>
      <c r="X63" s="180"/>
      <c r="Y63" s="222"/>
      <c r="Z63" s="222"/>
      <c r="AA63" s="592"/>
      <c r="AB63" s="592"/>
      <c r="AC63" s="592"/>
      <c r="AD63" s="1050"/>
      <c r="AE63" s="1050"/>
      <c r="AF63" s="1050"/>
      <c r="AG63" s="1050"/>
      <c r="AH63" s="1050"/>
      <c r="AI63" s="1050"/>
      <c r="AJ63" s="1050"/>
      <c r="AK63" s="1050"/>
      <c r="AL63" s="1050"/>
      <c r="AM63" s="1050"/>
      <c r="AN63" s="1050"/>
      <c r="AO63" s="1050"/>
      <c r="AP63" s="1050"/>
      <c r="AQ63" s="1050"/>
      <c r="AR63" s="1050"/>
      <c r="AS63" s="1050"/>
      <c r="AT63" s="1050"/>
      <c r="AU63" s="1050"/>
      <c r="AV63" s="1050"/>
      <c r="AW63" s="1050"/>
      <c r="AX63" s="1050"/>
      <c r="AY63" s="1050"/>
      <c r="AZ63" s="1050"/>
      <c r="BA63" s="1050"/>
      <c r="BB63" s="1050"/>
      <c r="BC63" s="1050"/>
      <c r="BD63" s="1050"/>
      <c r="BE63" s="1050"/>
      <c r="BF63" s="1050"/>
      <c r="BG63" s="1050"/>
      <c r="BH63" s="1050"/>
      <c r="BI63" s="1050"/>
      <c r="BJ63" s="1050"/>
      <c r="BK63" s="1050"/>
      <c r="BL63" s="1050"/>
      <c r="BM63" s="1050"/>
      <c r="BN63" s="1050"/>
      <c r="BO63" s="1050"/>
      <c r="BP63" s="1050"/>
      <c r="BQ63" s="1050"/>
      <c r="BR63" s="1050"/>
      <c r="BS63" s="1050"/>
      <c r="BT63" s="1050"/>
      <c r="BU63" s="1050"/>
      <c r="BV63" s="1050"/>
      <c r="BW63" s="1050"/>
      <c r="BX63" s="1050"/>
      <c r="BY63" s="1050"/>
      <c r="BZ63" s="1050"/>
      <c r="CA63" s="1050"/>
      <c r="CB63" s="1050"/>
      <c r="CC63" s="1050"/>
      <c r="CD63" s="1050"/>
      <c r="CE63" s="1050"/>
      <c r="CF63" s="1050"/>
      <c r="CG63" s="1050"/>
      <c r="CH63" s="1050"/>
      <c r="CI63" s="1050"/>
      <c r="CJ63" s="1050"/>
      <c r="CK63" s="1050"/>
    </row>
    <row r="64" spans="1:89" s="224" customFormat="1" ht="36.75" customHeight="1" x14ac:dyDescent="0.25">
      <c r="A64" s="1249"/>
      <c r="B64" s="1250"/>
      <c r="C64" s="1250"/>
      <c r="D64" s="1250"/>
      <c r="E64" s="1250"/>
      <c r="F64" s="1250"/>
      <c r="G64" s="1250"/>
      <c r="H64" s="1250"/>
      <c r="I64" s="1250"/>
      <c r="J64" s="1251"/>
      <c r="K64" s="607" t="s">
        <v>179</v>
      </c>
      <c r="L64" s="1252"/>
      <c r="M64" s="1250"/>
      <c r="N64" s="1250"/>
      <c r="O64" s="1250"/>
      <c r="P64" s="1250"/>
      <c r="Q64" s="1250"/>
      <c r="R64" s="1250"/>
      <c r="S64" s="832"/>
      <c r="T64" s="608"/>
      <c r="U64" s="695"/>
      <c r="V64" s="971"/>
      <c r="W64" s="595"/>
      <c r="X64" s="222"/>
      <c r="Y64" s="223"/>
      <c r="Z64" s="223"/>
      <c r="AA64" s="592"/>
      <c r="AB64" s="592"/>
      <c r="AC64" s="592"/>
      <c r="AD64" s="603"/>
      <c r="AE64" s="603"/>
      <c r="AF64" s="603"/>
      <c r="AG64" s="603"/>
      <c r="AH64" s="603"/>
      <c r="AI64" s="603"/>
      <c r="AJ64" s="603"/>
      <c r="AK64" s="603"/>
      <c r="AL64" s="603"/>
      <c r="AM64" s="603"/>
      <c r="AN64" s="603"/>
      <c r="AO64" s="603"/>
      <c r="AP64" s="603"/>
      <c r="AQ64" s="603"/>
      <c r="AR64" s="603"/>
      <c r="AS64" s="603"/>
      <c r="AT64" s="603"/>
      <c r="AU64" s="603"/>
      <c r="AV64" s="603"/>
      <c r="AW64" s="603"/>
      <c r="AX64" s="603"/>
      <c r="AY64" s="603"/>
      <c r="AZ64" s="603"/>
      <c r="BA64" s="603"/>
      <c r="BB64" s="603"/>
      <c r="BC64" s="603"/>
      <c r="BD64" s="603"/>
      <c r="BE64" s="603"/>
      <c r="BF64" s="603"/>
      <c r="BG64" s="603"/>
      <c r="BH64" s="603"/>
      <c r="BI64" s="603"/>
      <c r="BJ64" s="603"/>
      <c r="BK64" s="603"/>
      <c r="BL64" s="603"/>
      <c r="BM64" s="603"/>
      <c r="BN64" s="603"/>
      <c r="BO64" s="603"/>
      <c r="BP64" s="603"/>
      <c r="BQ64" s="603"/>
      <c r="BR64" s="603"/>
      <c r="BS64" s="603"/>
      <c r="BT64" s="603"/>
      <c r="BU64" s="603"/>
      <c r="BV64" s="603"/>
      <c r="BW64" s="603"/>
      <c r="BX64" s="603"/>
      <c r="BY64" s="603"/>
      <c r="BZ64" s="603"/>
      <c r="CA64" s="603"/>
      <c r="CB64" s="603"/>
      <c r="CC64" s="603"/>
      <c r="CD64" s="603"/>
      <c r="CE64" s="603"/>
      <c r="CF64" s="603"/>
      <c r="CG64" s="603"/>
      <c r="CH64" s="603"/>
      <c r="CI64" s="603"/>
      <c r="CJ64" s="603"/>
      <c r="CK64" s="603"/>
    </row>
    <row r="65" spans="1:89" s="224" customFormat="1" ht="38.25" customHeight="1" x14ac:dyDescent="0.25">
      <c r="A65" s="609">
        <v>1501</v>
      </c>
      <c r="B65" s="610" t="s">
        <v>84</v>
      </c>
      <c r="C65" s="679">
        <v>17</v>
      </c>
      <c r="D65" s="679" t="s">
        <v>2854</v>
      </c>
      <c r="E65" s="602" t="s">
        <v>135</v>
      </c>
      <c r="F65" s="1222"/>
      <c r="G65" s="1223"/>
      <c r="H65" s="1223"/>
      <c r="I65" s="1223"/>
      <c r="J65" s="1224"/>
      <c r="K65" s="589" t="s">
        <v>180</v>
      </c>
      <c r="L65" s="679"/>
      <c r="M65" s="180">
        <f t="shared" ref="M65:R65" si="21">+M66</f>
        <v>27724272018.380001</v>
      </c>
      <c r="N65" s="180">
        <f t="shared" si="21"/>
        <v>27724272018.380001</v>
      </c>
      <c r="O65" s="180">
        <f t="shared" si="21"/>
        <v>0</v>
      </c>
      <c r="P65" s="180">
        <f t="shared" si="21"/>
        <v>27724272018.380001</v>
      </c>
      <c r="Q65" s="180">
        <f t="shared" si="21"/>
        <v>0</v>
      </c>
      <c r="R65" s="1032">
        <f t="shared" si="21"/>
        <v>27724272018.380001</v>
      </c>
      <c r="S65" s="1051"/>
      <c r="T65" s="603"/>
      <c r="U65" s="695"/>
      <c r="V65" s="974"/>
      <c r="W65" s="603"/>
      <c r="X65" s="603"/>
      <c r="Y65" s="998"/>
      <c r="Z65" s="603"/>
      <c r="AA65" s="592"/>
      <c r="AB65" s="592"/>
      <c r="AC65" s="592"/>
      <c r="AD65" s="603"/>
      <c r="AE65" s="603"/>
      <c r="AF65" s="603"/>
      <c r="AG65" s="603"/>
      <c r="AH65" s="603"/>
      <c r="AI65" s="603"/>
      <c r="AJ65" s="603"/>
      <c r="AK65" s="603"/>
      <c r="AL65" s="603"/>
      <c r="AM65" s="603"/>
      <c r="AN65" s="603"/>
      <c r="AO65" s="603"/>
      <c r="AP65" s="603"/>
      <c r="AQ65" s="603"/>
      <c r="AR65" s="603"/>
      <c r="AS65" s="603"/>
      <c r="AT65" s="603"/>
      <c r="AU65" s="603"/>
      <c r="AV65" s="603"/>
      <c r="AW65" s="603"/>
      <c r="AX65" s="603"/>
      <c r="AY65" s="603"/>
      <c r="AZ65" s="603"/>
      <c r="BA65" s="603"/>
      <c r="BB65" s="603"/>
      <c r="BC65" s="603"/>
      <c r="BD65" s="603"/>
      <c r="BE65" s="603"/>
      <c r="BF65" s="603"/>
      <c r="BG65" s="603"/>
      <c r="BH65" s="603"/>
      <c r="BI65" s="603"/>
      <c r="BJ65" s="603"/>
      <c r="BK65" s="603"/>
      <c r="BL65" s="603"/>
      <c r="BM65" s="603"/>
      <c r="BN65" s="603"/>
      <c r="BO65" s="603"/>
      <c r="BP65" s="603"/>
      <c r="BQ65" s="603"/>
      <c r="BR65" s="603"/>
      <c r="BS65" s="603"/>
      <c r="BT65" s="603"/>
      <c r="BU65" s="603"/>
      <c r="BV65" s="603"/>
      <c r="BW65" s="603"/>
      <c r="BX65" s="603"/>
      <c r="BY65" s="603"/>
      <c r="BZ65" s="603"/>
      <c r="CA65" s="603"/>
      <c r="CB65" s="603"/>
      <c r="CC65" s="603"/>
      <c r="CD65" s="603"/>
      <c r="CE65" s="603"/>
      <c r="CF65" s="603"/>
      <c r="CG65" s="603"/>
      <c r="CH65" s="603"/>
      <c r="CI65" s="603"/>
      <c r="CJ65" s="603"/>
      <c r="CK65" s="603"/>
    </row>
    <row r="66" spans="1:89" s="224" customFormat="1" ht="37.5" customHeight="1" thickBot="1" x14ac:dyDescent="0.3">
      <c r="A66" s="225">
        <v>1501</v>
      </c>
      <c r="B66" s="226" t="s">
        <v>84</v>
      </c>
      <c r="C66" s="227">
        <v>17</v>
      </c>
      <c r="D66" s="227" t="s">
        <v>2854</v>
      </c>
      <c r="E66" s="600" t="s">
        <v>135</v>
      </c>
      <c r="F66" s="226" t="s">
        <v>94</v>
      </c>
      <c r="G66" s="1225"/>
      <c r="H66" s="1226"/>
      <c r="I66" s="1226"/>
      <c r="J66" s="1227"/>
      <c r="K66" s="228" t="s">
        <v>143</v>
      </c>
      <c r="L66" s="227"/>
      <c r="M66" s="250">
        <f>+M67+M70+M73+M76+M79+M82</f>
        <v>27724272018.380001</v>
      </c>
      <c r="N66" s="250">
        <f t="shared" ref="N66:R66" si="22">+N67+N70+N73+N76+N79+N82</f>
        <v>27724272018.380001</v>
      </c>
      <c r="O66" s="250">
        <f t="shared" si="22"/>
        <v>0</v>
      </c>
      <c r="P66" s="250">
        <f t="shared" si="22"/>
        <v>27724272018.380001</v>
      </c>
      <c r="Q66" s="250">
        <f t="shared" si="22"/>
        <v>0</v>
      </c>
      <c r="R66" s="1033">
        <f t="shared" si="22"/>
        <v>27724272018.380001</v>
      </c>
      <c r="S66" s="1051"/>
      <c r="T66" s="603"/>
      <c r="U66" s="695"/>
      <c r="V66" s="1052"/>
      <c r="W66" s="603"/>
      <c r="X66" s="603"/>
      <c r="Y66" s="603"/>
      <c r="Z66" s="603"/>
      <c r="AA66" s="592"/>
      <c r="AB66" s="592"/>
      <c r="AC66" s="592"/>
      <c r="AD66" s="603"/>
      <c r="AE66" s="603"/>
      <c r="AF66" s="603"/>
      <c r="AG66" s="603"/>
      <c r="AH66" s="603"/>
      <c r="AI66" s="603"/>
      <c r="AJ66" s="603"/>
      <c r="AK66" s="603"/>
      <c r="AL66" s="603"/>
      <c r="AM66" s="603"/>
      <c r="AN66" s="603"/>
      <c r="AO66" s="603"/>
      <c r="AP66" s="603"/>
      <c r="AQ66" s="603"/>
      <c r="AR66" s="603"/>
      <c r="AS66" s="603"/>
      <c r="AT66" s="603"/>
      <c r="AU66" s="603"/>
      <c r="AV66" s="603"/>
      <c r="AW66" s="603"/>
      <c r="AX66" s="603"/>
      <c r="AY66" s="603"/>
      <c r="AZ66" s="603"/>
      <c r="BA66" s="603"/>
      <c r="BB66" s="603"/>
      <c r="BC66" s="603"/>
      <c r="BD66" s="603"/>
      <c r="BE66" s="603"/>
      <c r="BF66" s="603"/>
      <c r="BG66" s="603"/>
      <c r="BH66" s="603"/>
      <c r="BI66" s="603"/>
      <c r="BJ66" s="603"/>
      <c r="BK66" s="603"/>
      <c r="BL66" s="603"/>
      <c r="BM66" s="603"/>
      <c r="BN66" s="603"/>
      <c r="BO66" s="603"/>
      <c r="BP66" s="603"/>
      <c r="BQ66" s="603"/>
      <c r="BR66" s="603"/>
      <c r="BS66" s="603"/>
      <c r="BT66" s="603"/>
      <c r="BU66" s="603"/>
      <c r="BV66" s="603"/>
      <c r="BW66" s="603"/>
      <c r="BX66" s="603"/>
      <c r="BY66" s="603"/>
      <c r="BZ66" s="603"/>
      <c r="CA66" s="603"/>
      <c r="CB66" s="603"/>
      <c r="CC66" s="603"/>
      <c r="CD66" s="603"/>
      <c r="CE66" s="603"/>
      <c r="CF66" s="603"/>
      <c r="CG66" s="603"/>
      <c r="CH66" s="603"/>
      <c r="CI66" s="603"/>
      <c r="CJ66" s="603"/>
      <c r="CK66" s="603"/>
    </row>
    <row r="67" spans="1:89" s="611" customFormat="1" ht="62.25" customHeight="1" thickBot="1" x14ac:dyDescent="0.3">
      <c r="A67" s="1253"/>
      <c r="B67" s="1254"/>
      <c r="C67" s="1254"/>
      <c r="D67" s="1254"/>
      <c r="E67" s="1254"/>
      <c r="F67" s="1254"/>
      <c r="G67" s="1254"/>
      <c r="H67" s="1254"/>
      <c r="I67" s="1255"/>
      <c r="J67" s="593">
        <v>1</v>
      </c>
      <c r="K67" s="1115" t="s">
        <v>2834</v>
      </c>
      <c r="L67" s="987">
        <v>1</v>
      </c>
      <c r="M67" s="1581">
        <f>SUM(M68:M69)</f>
        <v>3359113367.8800001</v>
      </c>
      <c r="N67" s="876">
        <f t="shared" ref="N67:R67" si="23">SUM(N68:N69)</f>
        <v>3359113367.8800001</v>
      </c>
      <c r="O67" s="876">
        <f t="shared" si="23"/>
        <v>0</v>
      </c>
      <c r="P67" s="876">
        <f t="shared" si="23"/>
        <v>3359113367.8800001</v>
      </c>
      <c r="Q67" s="876">
        <f t="shared" si="23"/>
        <v>0</v>
      </c>
      <c r="R67" s="1034">
        <f t="shared" si="23"/>
        <v>3359113367.8800001</v>
      </c>
      <c r="S67" s="832"/>
      <c r="T67" s="180"/>
      <c r="U67" s="695"/>
      <c r="V67" s="977"/>
      <c r="W67" s="621"/>
      <c r="X67" s="595"/>
      <c r="Y67" s="622"/>
      <c r="Z67" s="623"/>
      <c r="AA67" s="592"/>
      <c r="AB67" s="592"/>
      <c r="AC67" s="592"/>
      <c r="AD67" s="1053"/>
      <c r="AE67" s="1053"/>
      <c r="AF67" s="1053"/>
      <c r="AG67" s="1053"/>
      <c r="AH67" s="1053"/>
      <c r="AI67" s="1053"/>
      <c r="AJ67" s="1053"/>
      <c r="AK67" s="1053"/>
      <c r="AL67" s="1053"/>
      <c r="AM67" s="1053"/>
      <c r="AN67" s="1053"/>
      <c r="AO67" s="1053"/>
      <c r="AP67" s="1053"/>
      <c r="AQ67" s="1053"/>
      <c r="AR67" s="1053"/>
      <c r="AS67" s="1053"/>
      <c r="AT67" s="1053"/>
      <c r="AU67" s="1053"/>
      <c r="AV67" s="1053"/>
      <c r="AW67" s="1053"/>
      <c r="AX67" s="1053"/>
      <c r="AY67" s="1053"/>
      <c r="AZ67" s="1053"/>
      <c r="BA67" s="1053"/>
      <c r="BB67" s="1053"/>
      <c r="BC67" s="1053"/>
      <c r="BD67" s="1053"/>
      <c r="BE67" s="1053"/>
      <c r="BF67" s="1053"/>
      <c r="BG67" s="1053"/>
      <c r="BH67" s="1053"/>
      <c r="BI67" s="1053"/>
      <c r="BJ67" s="1053"/>
      <c r="BK67" s="1053"/>
      <c r="BL67" s="1053"/>
      <c r="BM67" s="1053"/>
      <c r="BN67" s="1053"/>
      <c r="BO67" s="1053"/>
      <c r="BP67" s="1053"/>
      <c r="BQ67" s="1053"/>
      <c r="BR67" s="1053"/>
      <c r="BS67" s="1053"/>
      <c r="BT67" s="1053"/>
      <c r="BU67" s="1053"/>
      <c r="BV67" s="1053"/>
      <c r="BW67" s="1053"/>
      <c r="BX67" s="1053"/>
      <c r="BY67" s="1053"/>
      <c r="BZ67" s="1053"/>
      <c r="CA67" s="1053"/>
      <c r="CB67" s="1053"/>
      <c r="CC67" s="1053"/>
      <c r="CD67" s="1053"/>
      <c r="CE67" s="1053"/>
      <c r="CF67" s="1053"/>
      <c r="CG67" s="1053"/>
      <c r="CH67" s="1053"/>
      <c r="CI67" s="1053"/>
      <c r="CJ67" s="1053"/>
      <c r="CK67" s="1053"/>
    </row>
    <row r="68" spans="1:89" s="182" customFormat="1" ht="59.25" customHeight="1" x14ac:dyDescent="0.25">
      <c r="A68" s="177">
        <v>1501</v>
      </c>
      <c r="B68" s="177" t="s">
        <v>84</v>
      </c>
      <c r="C68" s="177">
        <v>17</v>
      </c>
      <c r="D68" s="177" t="s">
        <v>2854</v>
      </c>
      <c r="E68" s="177">
        <v>1501020</v>
      </c>
      <c r="F68" s="177" t="s">
        <v>94</v>
      </c>
      <c r="G68" s="177">
        <v>11</v>
      </c>
      <c r="H68" s="177" t="s">
        <v>39</v>
      </c>
      <c r="I68" s="177"/>
      <c r="J68" s="177" t="s">
        <v>40</v>
      </c>
      <c r="K68" s="1116" t="s">
        <v>2906</v>
      </c>
      <c r="L68" s="988">
        <v>1</v>
      </c>
      <c r="M68" s="827">
        <v>3142851311.5799999</v>
      </c>
      <c r="N68" s="663">
        <f>+L68*M68</f>
        <v>3142851311.5799999</v>
      </c>
      <c r="O68" s="786">
        <v>0</v>
      </c>
      <c r="P68" s="786">
        <f>+N68+O68</f>
        <v>3142851311.5799999</v>
      </c>
      <c r="Q68" s="663">
        <v>0</v>
      </c>
      <c r="R68" s="1035">
        <f>+P68-Q68</f>
        <v>3142851311.5799999</v>
      </c>
      <c r="S68" s="871"/>
      <c r="T68" s="180"/>
      <c r="U68" s="695"/>
      <c r="V68" s="873"/>
      <c r="W68" s="597"/>
      <c r="X68" s="181"/>
      <c r="Y68" s="547"/>
      <c r="Z68" s="547"/>
      <c r="AA68" s="592"/>
      <c r="AB68" s="592"/>
      <c r="AC68" s="592"/>
      <c r="AD68" s="592"/>
      <c r="AE68" s="592"/>
      <c r="AF68" s="592"/>
      <c r="AG68" s="592"/>
      <c r="AH68" s="592"/>
      <c r="AI68" s="592"/>
      <c r="AJ68" s="592"/>
      <c r="AK68" s="592"/>
      <c r="AL68" s="592"/>
      <c r="AM68" s="592"/>
      <c r="AN68" s="592"/>
      <c r="AO68" s="592"/>
      <c r="AP68" s="592"/>
      <c r="AQ68" s="592"/>
      <c r="AR68" s="592"/>
      <c r="AS68" s="592"/>
      <c r="AT68" s="592"/>
      <c r="AU68" s="592"/>
      <c r="AV68" s="592"/>
      <c r="AW68" s="592"/>
      <c r="AX68" s="592"/>
      <c r="AY68" s="592"/>
      <c r="AZ68" s="592"/>
      <c r="BA68" s="592"/>
      <c r="BB68" s="592"/>
      <c r="BC68" s="592"/>
      <c r="BD68" s="592"/>
      <c r="BE68" s="592"/>
      <c r="BF68" s="592"/>
      <c r="BG68" s="592"/>
      <c r="BH68" s="592"/>
      <c r="BI68" s="592"/>
      <c r="BJ68" s="592"/>
      <c r="BK68" s="592"/>
      <c r="BL68" s="592"/>
      <c r="BM68" s="592"/>
      <c r="BN68" s="592"/>
      <c r="BO68" s="592"/>
      <c r="BP68" s="592"/>
      <c r="BQ68" s="592"/>
      <c r="BR68" s="592"/>
      <c r="BS68" s="592"/>
      <c r="BT68" s="592"/>
      <c r="BU68" s="592"/>
      <c r="BV68" s="592"/>
      <c r="BW68" s="592"/>
      <c r="BX68" s="592"/>
      <c r="BY68" s="592"/>
      <c r="BZ68" s="592"/>
      <c r="CA68" s="592"/>
      <c r="CB68" s="592"/>
      <c r="CC68" s="592"/>
      <c r="CD68" s="592"/>
      <c r="CE68" s="592"/>
      <c r="CF68" s="592"/>
      <c r="CG68" s="592"/>
      <c r="CH68" s="592"/>
      <c r="CI68" s="592"/>
      <c r="CJ68" s="592"/>
      <c r="CK68" s="592"/>
    </row>
    <row r="69" spans="1:89" s="182" customFormat="1" ht="57.75" customHeight="1" thickBot="1" x14ac:dyDescent="0.3">
      <c r="A69" s="177">
        <v>1501</v>
      </c>
      <c r="B69" s="177" t="s">
        <v>84</v>
      </c>
      <c r="C69" s="177">
        <v>17</v>
      </c>
      <c r="D69" s="177" t="s">
        <v>2854</v>
      </c>
      <c r="E69" s="177">
        <v>1501020</v>
      </c>
      <c r="F69" s="177" t="s">
        <v>94</v>
      </c>
      <c r="G69" s="177">
        <v>11</v>
      </c>
      <c r="H69" s="177" t="s">
        <v>39</v>
      </c>
      <c r="I69" s="177"/>
      <c r="J69" s="177" t="s">
        <v>41</v>
      </c>
      <c r="K69" s="1117" t="s">
        <v>2907</v>
      </c>
      <c r="L69" s="989">
        <v>1</v>
      </c>
      <c r="M69" s="990">
        <v>216262056.30000001</v>
      </c>
      <c r="N69" s="663">
        <f>+L69*M69</f>
        <v>216262056.30000001</v>
      </c>
      <c r="O69" s="786">
        <v>0</v>
      </c>
      <c r="P69" s="786">
        <f>+N69+O69</f>
        <v>216262056.30000001</v>
      </c>
      <c r="Q69" s="663">
        <v>0</v>
      </c>
      <c r="R69" s="1035">
        <f>+P69-Q69</f>
        <v>216262056.30000001</v>
      </c>
      <c r="S69" s="871"/>
      <c r="T69" s="180"/>
      <c r="U69" s="695"/>
      <c r="V69" s="873"/>
      <c r="W69" s="597"/>
      <c r="X69" s="181"/>
      <c r="Y69" s="547"/>
      <c r="Z69" s="547"/>
      <c r="AA69" s="592"/>
      <c r="AB69" s="592"/>
      <c r="AC69" s="592"/>
      <c r="AD69" s="592"/>
      <c r="AE69" s="592"/>
      <c r="AF69" s="592"/>
      <c r="AG69" s="592"/>
      <c r="AH69" s="592"/>
      <c r="AI69" s="592"/>
      <c r="AJ69" s="592"/>
      <c r="AK69" s="592"/>
      <c r="AL69" s="592"/>
      <c r="AM69" s="592"/>
      <c r="AN69" s="592"/>
      <c r="AO69" s="592"/>
      <c r="AP69" s="592"/>
      <c r="AQ69" s="592"/>
      <c r="AR69" s="592"/>
      <c r="AS69" s="592"/>
      <c r="AT69" s="592"/>
      <c r="AU69" s="592"/>
      <c r="AV69" s="592"/>
      <c r="AW69" s="592"/>
      <c r="AX69" s="592"/>
      <c r="AY69" s="592"/>
      <c r="AZ69" s="592"/>
      <c r="BA69" s="592"/>
      <c r="BB69" s="592"/>
      <c r="BC69" s="592"/>
      <c r="BD69" s="592"/>
      <c r="BE69" s="592"/>
      <c r="BF69" s="592"/>
      <c r="BG69" s="592"/>
      <c r="BH69" s="592"/>
      <c r="BI69" s="592"/>
      <c r="BJ69" s="592"/>
      <c r="BK69" s="592"/>
      <c r="BL69" s="592"/>
      <c r="BM69" s="592"/>
      <c r="BN69" s="592"/>
      <c r="BO69" s="592"/>
      <c r="BP69" s="592"/>
      <c r="BQ69" s="592"/>
      <c r="BR69" s="592"/>
      <c r="BS69" s="592"/>
      <c r="BT69" s="592"/>
      <c r="BU69" s="592"/>
      <c r="BV69" s="592"/>
      <c r="BW69" s="592"/>
      <c r="BX69" s="592"/>
      <c r="BY69" s="592"/>
      <c r="BZ69" s="592"/>
      <c r="CA69" s="592"/>
      <c r="CB69" s="592"/>
      <c r="CC69" s="592"/>
      <c r="CD69" s="592"/>
      <c r="CE69" s="592"/>
      <c r="CF69" s="592"/>
      <c r="CG69" s="592"/>
      <c r="CH69" s="592"/>
      <c r="CI69" s="592"/>
      <c r="CJ69" s="592"/>
      <c r="CK69" s="592"/>
    </row>
    <row r="70" spans="1:89" s="616" customFormat="1" ht="66" customHeight="1" thickBot="1" x14ac:dyDescent="0.3">
      <c r="A70" s="1211"/>
      <c r="B70" s="1212"/>
      <c r="C70" s="1212"/>
      <c r="D70" s="1212"/>
      <c r="E70" s="1212"/>
      <c r="F70" s="1212"/>
      <c r="G70" s="1212"/>
      <c r="H70" s="1212"/>
      <c r="I70" s="1213"/>
      <c r="J70" s="593">
        <v>2</v>
      </c>
      <c r="K70" s="1109" t="s">
        <v>2908</v>
      </c>
      <c r="L70" s="899"/>
      <c r="M70" s="876">
        <f t="shared" ref="M70:R70" si="24">SUM(M71:M72)</f>
        <v>5040021750.8000002</v>
      </c>
      <c r="N70" s="876">
        <f t="shared" si="24"/>
        <v>5040021750.8000002</v>
      </c>
      <c r="O70" s="876">
        <f t="shared" si="24"/>
        <v>0</v>
      </c>
      <c r="P70" s="876">
        <f t="shared" si="24"/>
        <v>5040021750.8000002</v>
      </c>
      <c r="Q70" s="876">
        <f t="shared" si="24"/>
        <v>0</v>
      </c>
      <c r="R70" s="1034">
        <f t="shared" si="24"/>
        <v>5040021750.8000002</v>
      </c>
      <c r="S70" s="832"/>
      <c r="T70" s="180"/>
      <c r="U70" s="695"/>
      <c r="V70" s="973"/>
      <c r="W70" s="605"/>
      <c r="X70" s="595"/>
      <c r="Y70" s="618"/>
      <c r="Z70" s="619"/>
      <c r="AA70" s="592"/>
      <c r="AB70" s="592"/>
      <c r="AC70" s="592"/>
      <c r="AD70" s="1050"/>
      <c r="AE70" s="1050"/>
      <c r="AF70" s="1050"/>
      <c r="AG70" s="1050"/>
      <c r="AH70" s="1050"/>
      <c r="AI70" s="1050"/>
      <c r="AJ70" s="1050"/>
      <c r="AK70" s="1050"/>
      <c r="AL70" s="1050"/>
      <c r="AM70" s="1050"/>
      <c r="AN70" s="1050"/>
      <c r="AO70" s="1050"/>
      <c r="AP70" s="1050"/>
      <c r="AQ70" s="1050"/>
      <c r="AR70" s="1050"/>
      <c r="AS70" s="1050"/>
      <c r="AT70" s="1050"/>
      <c r="AU70" s="1050"/>
      <c r="AV70" s="1050"/>
      <c r="AW70" s="1050"/>
      <c r="AX70" s="1050"/>
      <c r="AY70" s="1050"/>
      <c r="AZ70" s="1050"/>
      <c r="BA70" s="1050"/>
      <c r="BB70" s="1050"/>
      <c r="BC70" s="1050"/>
      <c r="BD70" s="1050"/>
      <c r="BE70" s="1050"/>
      <c r="BF70" s="1050"/>
      <c r="BG70" s="1050"/>
      <c r="BH70" s="1050"/>
      <c r="BI70" s="1050"/>
      <c r="BJ70" s="1050"/>
      <c r="BK70" s="1050"/>
      <c r="BL70" s="1050"/>
      <c r="BM70" s="1050"/>
      <c r="BN70" s="1050"/>
      <c r="BO70" s="1050"/>
      <c r="BP70" s="1050"/>
      <c r="BQ70" s="1050"/>
      <c r="BR70" s="1050"/>
      <c r="BS70" s="1050"/>
      <c r="BT70" s="1050"/>
      <c r="BU70" s="1050"/>
      <c r="BV70" s="1050"/>
      <c r="BW70" s="1050"/>
      <c r="BX70" s="1050"/>
      <c r="BY70" s="1050"/>
      <c r="BZ70" s="1050"/>
      <c r="CA70" s="1050"/>
      <c r="CB70" s="1050"/>
      <c r="CC70" s="1050"/>
      <c r="CD70" s="1050"/>
      <c r="CE70" s="1050"/>
      <c r="CF70" s="1050"/>
      <c r="CG70" s="1050"/>
      <c r="CH70" s="1050"/>
      <c r="CI70" s="1050"/>
      <c r="CJ70" s="1050"/>
      <c r="CK70" s="1050"/>
    </row>
    <row r="71" spans="1:89" s="182" customFormat="1" ht="53.25" customHeight="1" x14ac:dyDescent="0.25">
      <c r="A71" s="177">
        <v>1501</v>
      </c>
      <c r="B71" s="177" t="s">
        <v>84</v>
      </c>
      <c r="C71" s="177">
        <v>17</v>
      </c>
      <c r="D71" s="177" t="s">
        <v>2854</v>
      </c>
      <c r="E71" s="177">
        <v>1501020</v>
      </c>
      <c r="F71" s="177" t="s">
        <v>94</v>
      </c>
      <c r="G71" s="177">
        <v>11</v>
      </c>
      <c r="H71" s="177" t="s">
        <v>39</v>
      </c>
      <c r="I71" s="177"/>
      <c r="J71" s="177" t="s">
        <v>46</v>
      </c>
      <c r="K71" s="1118" t="s">
        <v>2909</v>
      </c>
      <c r="L71" s="988">
        <v>1</v>
      </c>
      <c r="M71" s="663">
        <v>4715541643.4499998</v>
      </c>
      <c r="N71" s="663">
        <f>+L71*M71</f>
        <v>4715541643.4499998</v>
      </c>
      <c r="O71" s="786">
        <v>0</v>
      </c>
      <c r="P71" s="786">
        <f>+N71+O71</f>
        <v>4715541643.4499998</v>
      </c>
      <c r="Q71" s="786">
        <v>0</v>
      </c>
      <c r="R71" s="1036">
        <f>+P71-Q71</f>
        <v>4715541643.4499998</v>
      </c>
      <c r="S71" s="871"/>
      <c r="T71" s="180"/>
      <c r="U71" s="695"/>
      <c r="V71" s="873"/>
      <c r="W71" s="597"/>
      <c r="X71" s="181"/>
      <c r="Y71" s="547"/>
      <c r="Z71" s="547"/>
      <c r="AA71" s="592"/>
      <c r="AB71" s="592"/>
      <c r="AC71" s="592"/>
      <c r="AD71" s="592"/>
      <c r="AE71" s="592"/>
      <c r="AF71" s="592"/>
      <c r="AG71" s="592"/>
      <c r="AH71" s="592"/>
      <c r="AI71" s="592"/>
      <c r="AJ71" s="592"/>
      <c r="AK71" s="592"/>
      <c r="AL71" s="592"/>
      <c r="AM71" s="592"/>
      <c r="AN71" s="592"/>
      <c r="AO71" s="592"/>
      <c r="AP71" s="592"/>
      <c r="AQ71" s="592"/>
      <c r="AR71" s="592"/>
      <c r="AS71" s="592"/>
      <c r="AT71" s="592"/>
      <c r="AU71" s="592"/>
      <c r="AV71" s="592"/>
      <c r="AW71" s="592"/>
      <c r="AX71" s="592"/>
      <c r="AY71" s="592"/>
      <c r="AZ71" s="592"/>
      <c r="BA71" s="592"/>
      <c r="BB71" s="592"/>
      <c r="BC71" s="592"/>
      <c r="BD71" s="592"/>
      <c r="BE71" s="592"/>
      <c r="BF71" s="592"/>
      <c r="BG71" s="592"/>
      <c r="BH71" s="592"/>
      <c r="BI71" s="592"/>
      <c r="BJ71" s="592"/>
      <c r="BK71" s="592"/>
      <c r="BL71" s="592"/>
      <c r="BM71" s="592"/>
      <c r="BN71" s="592"/>
      <c r="BO71" s="592"/>
      <c r="BP71" s="592"/>
      <c r="BQ71" s="592"/>
      <c r="BR71" s="592"/>
      <c r="BS71" s="592"/>
      <c r="BT71" s="592"/>
      <c r="BU71" s="592"/>
      <c r="BV71" s="592"/>
      <c r="BW71" s="592"/>
      <c r="BX71" s="592"/>
      <c r="BY71" s="592"/>
      <c r="BZ71" s="592"/>
      <c r="CA71" s="592"/>
      <c r="CB71" s="592"/>
      <c r="CC71" s="592"/>
      <c r="CD71" s="592"/>
      <c r="CE71" s="592"/>
      <c r="CF71" s="592"/>
      <c r="CG71" s="592"/>
      <c r="CH71" s="592"/>
      <c r="CI71" s="592"/>
      <c r="CJ71" s="592"/>
      <c r="CK71" s="592"/>
    </row>
    <row r="72" spans="1:89" s="182" customFormat="1" ht="53.25" customHeight="1" thickBot="1" x14ac:dyDescent="0.3">
      <c r="A72" s="185">
        <v>1501</v>
      </c>
      <c r="B72" s="185" t="s">
        <v>84</v>
      </c>
      <c r="C72" s="185">
        <v>17</v>
      </c>
      <c r="D72" s="185" t="s">
        <v>2854</v>
      </c>
      <c r="E72" s="185">
        <v>1501020</v>
      </c>
      <c r="F72" s="185" t="s">
        <v>94</v>
      </c>
      <c r="G72" s="185">
        <v>11</v>
      </c>
      <c r="H72" s="185" t="s">
        <v>39</v>
      </c>
      <c r="I72" s="185"/>
      <c r="J72" s="185" t="s">
        <v>157</v>
      </c>
      <c r="K72" s="1119" t="s">
        <v>2910</v>
      </c>
      <c r="L72" s="986">
        <v>1</v>
      </c>
      <c r="M72" s="1010">
        <v>324480107.35000002</v>
      </c>
      <c r="N72" s="815">
        <f>+L72*M72</f>
        <v>324480107.35000002</v>
      </c>
      <c r="O72" s="815">
        <v>0</v>
      </c>
      <c r="P72" s="815">
        <f>+N72+O72</f>
        <v>324480107.35000002</v>
      </c>
      <c r="Q72" s="815">
        <v>0</v>
      </c>
      <c r="R72" s="1037">
        <f>+P72-Q72</f>
        <v>324480107.35000002</v>
      </c>
      <c r="S72" s="871"/>
      <c r="T72" s="180"/>
      <c r="U72" s="695"/>
      <c r="V72" s="873"/>
      <c r="W72" s="597"/>
      <c r="X72" s="181"/>
      <c r="Y72" s="547"/>
      <c r="Z72" s="547"/>
      <c r="AA72" s="592"/>
      <c r="AB72" s="592"/>
      <c r="AC72" s="592"/>
      <c r="AD72" s="592"/>
      <c r="AE72" s="592"/>
      <c r="AF72" s="592"/>
      <c r="AG72" s="592"/>
      <c r="AH72" s="592"/>
      <c r="AI72" s="592"/>
      <c r="AJ72" s="592"/>
      <c r="AK72" s="592"/>
      <c r="AL72" s="592"/>
      <c r="AM72" s="592"/>
      <c r="AN72" s="592"/>
      <c r="AO72" s="592"/>
      <c r="AP72" s="592"/>
      <c r="AQ72" s="592"/>
      <c r="AR72" s="592"/>
      <c r="AS72" s="592"/>
      <c r="AT72" s="592"/>
      <c r="AU72" s="592"/>
      <c r="AV72" s="592"/>
      <c r="AW72" s="592"/>
      <c r="AX72" s="592"/>
      <c r="AY72" s="592"/>
      <c r="AZ72" s="592"/>
      <c r="BA72" s="592"/>
      <c r="BB72" s="592"/>
      <c r="BC72" s="592"/>
      <c r="BD72" s="592"/>
      <c r="BE72" s="592"/>
      <c r="BF72" s="592"/>
      <c r="BG72" s="592"/>
      <c r="BH72" s="592"/>
      <c r="BI72" s="592"/>
      <c r="BJ72" s="592"/>
      <c r="BK72" s="592"/>
      <c r="BL72" s="592"/>
      <c r="BM72" s="592"/>
      <c r="BN72" s="592"/>
      <c r="BO72" s="592"/>
      <c r="BP72" s="592"/>
      <c r="BQ72" s="592"/>
      <c r="BR72" s="592"/>
      <c r="BS72" s="592"/>
      <c r="BT72" s="592"/>
      <c r="BU72" s="592"/>
      <c r="BV72" s="592"/>
      <c r="BW72" s="592"/>
      <c r="BX72" s="592"/>
      <c r="BY72" s="592"/>
      <c r="BZ72" s="592"/>
      <c r="CA72" s="592"/>
      <c r="CB72" s="592"/>
      <c r="CC72" s="592"/>
      <c r="CD72" s="592"/>
      <c r="CE72" s="592"/>
      <c r="CF72" s="592"/>
      <c r="CG72" s="592"/>
      <c r="CH72" s="592"/>
      <c r="CI72" s="592"/>
      <c r="CJ72" s="592"/>
      <c r="CK72" s="592"/>
    </row>
    <row r="73" spans="1:89" s="611" customFormat="1" ht="56.25" customHeight="1" thickBot="1" x14ac:dyDescent="0.3">
      <c r="A73" s="1211"/>
      <c r="B73" s="1212"/>
      <c r="C73" s="1212"/>
      <c r="D73" s="1212"/>
      <c r="E73" s="1212"/>
      <c r="F73" s="1212"/>
      <c r="G73" s="1212"/>
      <c r="H73" s="1212"/>
      <c r="I73" s="1213"/>
      <c r="J73" s="593">
        <v>3</v>
      </c>
      <c r="K73" s="1109" t="s">
        <v>2911</v>
      </c>
      <c r="L73" s="1011"/>
      <c r="M73" s="875">
        <f>SUM(M74:M75)</f>
        <v>6500000000</v>
      </c>
      <c r="N73" s="875">
        <f t="shared" ref="N73:R73" si="25">SUM(N74:N75)</f>
        <v>6500000000</v>
      </c>
      <c r="O73" s="875">
        <f t="shared" si="25"/>
        <v>0</v>
      </c>
      <c r="P73" s="875">
        <f t="shared" si="25"/>
        <v>6500000000</v>
      </c>
      <c r="Q73" s="875">
        <f t="shared" si="25"/>
        <v>0</v>
      </c>
      <c r="R73" s="1038">
        <f t="shared" si="25"/>
        <v>6500000000</v>
      </c>
      <c r="S73" s="832"/>
      <c r="T73" s="180"/>
      <c r="U73" s="695"/>
      <c r="V73" s="977"/>
      <c r="W73" s="621"/>
      <c r="X73" s="595"/>
      <c r="Y73" s="622"/>
      <c r="Z73" s="623"/>
      <c r="AA73" s="592"/>
      <c r="AB73" s="592"/>
      <c r="AC73" s="592"/>
      <c r="AD73" s="1053"/>
      <c r="AE73" s="1053"/>
      <c r="AF73" s="1053"/>
      <c r="AG73" s="1053"/>
      <c r="AH73" s="1053"/>
      <c r="AI73" s="1053"/>
      <c r="AJ73" s="1053"/>
      <c r="AK73" s="1053"/>
      <c r="AL73" s="1053"/>
      <c r="AM73" s="1053"/>
      <c r="AN73" s="1053"/>
      <c r="AO73" s="1053"/>
      <c r="AP73" s="1053"/>
      <c r="AQ73" s="1053"/>
      <c r="AR73" s="1053"/>
      <c r="AS73" s="1053"/>
      <c r="AT73" s="1053"/>
      <c r="AU73" s="1053"/>
      <c r="AV73" s="1053"/>
      <c r="AW73" s="1053"/>
      <c r="AX73" s="1053"/>
      <c r="AY73" s="1053"/>
      <c r="AZ73" s="1053"/>
      <c r="BA73" s="1053"/>
      <c r="BB73" s="1053"/>
      <c r="BC73" s="1053"/>
      <c r="BD73" s="1053"/>
      <c r="BE73" s="1053"/>
      <c r="BF73" s="1053"/>
      <c r="BG73" s="1053"/>
      <c r="BH73" s="1053"/>
      <c r="BI73" s="1053"/>
      <c r="BJ73" s="1053"/>
      <c r="BK73" s="1053"/>
      <c r="BL73" s="1053"/>
      <c r="BM73" s="1053"/>
      <c r="BN73" s="1053"/>
      <c r="BO73" s="1053"/>
      <c r="BP73" s="1053"/>
      <c r="BQ73" s="1053"/>
      <c r="BR73" s="1053"/>
      <c r="BS73" s="1053"/>
      <c r="BT73" s="1053"/>
      <c r="BU73" s="1053"/>
      <c r="BV73" s="1053"/>
      <c r="BW73" s="1053"/>
      <c r="BX73" s="1053"/>
      <c r="BY73" s="1053"/>
      <c r="BZ73" s="1053"/>
      <c r="CA73" s="1053"/>
      <c r="CB73" s="1053"/>
      <c r="CC73" s="1053"/>
      <c r="CD73" s="1053"/>
      <c r="CE73" s="1053"/>
      <c r="CF73" s="1053"/>
      <c r="CG73" s="1053"/>
      <c r="CH73" s="1053"/>
      <c r="CI73" s="1053"/>
      <c r="CJ73" s="1053"/>
      <c r="CK73" s="1053"/>
    </row>
    <row r="74" spans="1:89" s="182" customFormat="1" ht="57.75" customHeight="1" x14ac:dyDescent="0.25">
      <c r="A74" s="177">
        <v>1501</v>
      </c>
      <c r="B74" s="177" t="s">
        <v>84</v>
      </c>
      <c r="C74" s="177">
        <v>17</v>
      </c>
      <c r="D74" s="177" t="s">
        <v>2854</v>
      </c>
      <c r="E74" s="177">
        <v>1501020</v>
      </c>
      <c r="F74" s="177" t="s">
        <v>94</v>
      </c>
      <c r="G74" s="177">
        <v>11</v>
      </c>
      <c r="H74" s="177" t="s">
        <v>39</v>
      </c>
      <c r="I74" s="177"/>
      <c r="J74" s="177" t="s">
        <v>42</v>
      </c>
      <c r="K74" s="1118" t="s">
        <v>2912</v>
      </c>
      <c r="L74" s="872">
        <v>1</v>
      </c>
      <c r="M74" s="663">
        <v>6070000000</v>
      </c>
      <c r="N74" s="786">
        <f>+L74*M74</f>
        <v>6070000000</v>
      </c>
      <c r="O74" s="786">
        <v>0</v>
      </c>
      <c r="P74" s="786">
        <f>+N74+O74</f>
        <v>6070000000</v>
      </c>
      <c r="Q74" s="786">
        <v>0</v>
      </c>
      <c r="R74" s="1036">
        <f>+P74-Q74</f>
        <v>6070000000</v>
      </c>
      <c r="S74" s="871"/>
      <c r="T74" s="180"/>
      <c r="U74" s="695"/>
      <c r="V74" s="873"/>
      <c r="W74" s="597"/>
      <c r="X74" s="181"/>
      <c r="Y74" s="547"/>
      <c r="Z74" s="547"/>
      <c r="AA74" s="592"/>
      <c r="AB74" s="592"/>
      <c r="AC74" s="592"/>
      <c r="AD74" s="592"/>
      <c r="AE74" s="592"/>
      <c r="AF74" s="592"/>
      <c r="AG74" s="592"/>
      <c r="AH74" s="592"/>
      <c r="AI74" s="592"/>
      <c r="AJ74" s="592"/>
      <c r="AK74" s="592"/>
      <c r="AL74" s="592"/>
      <c r="AM74" s="592"/>
      <c r="AN74" s="592"/>
      <c r="AO74" s="592"/>
      <c r="AP74" s="592"/>
      <c r="AQ74" s="592"/>
      <c r="AR74" s="592"/>
      <c r="AS74" s="592"/>
      <c r="AT74" s="592"/>
      <c r="AU74" s="592"/>
      <c r="AV74" s="592"/>
      <c r="AW74" s="592"/>
      <c r="AX74" s="592"/>
      <c r="AY74" s="592"/>
      <c r="AZ74" s="592"/>
      <c r="BA74" s="592"/>
      <c r="BB74" s="592"/>
      <c r="BC74" s="592"/>
      <c r="BD74" s="592"/>
      <c r="BE74" s="592"/>
      <c r="BF74" s="592"/>
      <c r="BG74" s="592"/>
      <c r="BH74" s="592"/>
      <c r="BI74" s="592"/>
      <c r="BJ74" s="592"/>
      <c r="BK74" s="592"/>
      <c r="BL74" s="592"/>
      <c r="BM74" s="592"/>
      <c r="BN74" s="592"/>
      <c r="BO74" s="592"/>
      <c r="BP74" s="592"/>
      <c r="BQ74" s="592"/>
      <c r="BR74" s="592"/>
      <c r="BS74" s="592"/>
      <c r="BT74" s="592"/>
      <c r="BU74" s="592"/>
      <c r="BV74" s="592"/>
      <c r="BW74" s="592"/>
      <c r="BX74" s="592"/>
      <c r="BY74" s="592"/>
      <c r="BZ74" s="592"/>
      <c r="CA74" s="592"/>
      <c r="CB74" s="592"/>
      <c r="CC74" s="592"/>
      <c r="CD74" s="592"/>
      <c r="CE74" s="592"/>
      <c r="CF74" s="592"/>
      <c r="CG74" s="592"/>
      <c r="CH74" s="592"/>
      <c r="CI74" s="592"/>
      <c r="CJ74" s="592"/>
      <c r="CK74" s="592"/>
    </row>
    <row r="75" spans="1:89" s="182" customFormat="1" ht="55.5" customHeight="1" thickBot="1" x14ac:dyDescent="0.3">
      <c r="A75" s="185">
        <v>1501</v>
      </c>
      <c r="B75" s="185" t="s">
        <v>84</v>
      </c>
      <c r="C75" s="185">
        <v>17</v>
      </c>
      <c r="D75" s="185" t="s">
        <v>2854</v>
      </c>
      <c r="E75" s="185">
        <v>1501020</v>
      </c>
      <c r="F75" s="185" t="s">
        <v>94</v>
      </c>
      <c r="G75" s="185">
        <v>11</v>
      </c>
      <c r="H75" s="185" t="s">
        <v>39</v>
      </c>
      <c r="I75" s="185"/>
      <c r="J75" s="185" t="s">
        <v>162</v>
      </c>
      <c r="K75" s="1119" t="s">
        <v>2913</v>
      </c>
      <c r="L75" s="986">
        <v>1</v>
      </c>
      <c r="M75" s="1010">
        <v>430000000</v>
      </c>
      <c r="N75" s="815">
        <f>+L75*M75</f>
        <v>430000000</v>
      </c>
      <c r="O75" s="815">
        <v>0</v>
      </c>
      <c r="P75" s="815">
        <f>+N75+O75</f>
        <v>430000000</v>
      </c>
      <c r="Q75" s="815">
        <v>0</v>
      </c>
      <c r="R75" s="1037">
        <f>+P75-Q75</f>
        <v>430000000</v>
      </c>
      <c r="S75" s="871"/>
      <c r="T75" s="180"/>
      <c r="U75" s="695"/>
      <c r="V75" s="873"/>
      <c r="W75" s="597"/>
      <c r="X75" s="181"/>
      <c r="Y75" s="547"/>
      <c r="Z75" s="547"/>
      <c r="AA75" s="592"/>
      <c r="AB75" s="592"/>
      <c r="AC75" s="592"/>
      <c r="AD75" s="592"/>
      <c r="AE75" s="592"/>
      <c r="AF75" s="592"/>
      <c r="AG75" s="592"/>
      <c r="AH75" s="592"/>
      <c r="AI75" s="592"/>
      <c r="AJ75" s="592"/>
      <c r="AK75" s="592"/>
      <c r="AL75" s="592"/>
      <c r="AM75" s="592"/>
      <c r="AN75" s="592"/>
      <c r="AO75" s="592"/>
      <c r="AP75" s="592"/>
      <c r="AQ75" s="592"/>
      <c r="AR75" s="592"/>
      <c r="AS75" s="592"/>
      <c r="AT75" s="592"/>
      <c r="AU75" s="592"/>
      <c r="AV75" s="592"/>
      <c r="AW75" s="592"/>
      <c r="AX75" s="592"/>
      <c r="AY75" s="592"/>
      <c r="AZ75" s="592"/>
      <c r="BA75" s="592"/>
      <c r="BB75" s="592"/>
      <c r="BC75" s="592"/>
      <c r="BD75" s="592"/>
      <c r="BE75" s="592"/>
      <c r="BF75" s="592"/>
      <c r="BG75" s="592"/>
      <c r="BH75" s="592"/>
      <c r="BI75" s="592"/>
      <c r="BJ75" s="592"/>
      <c r="BK75" s="592"/>
      <c r="BL75" s="592"/>
      <c r="BM75" s="592"/>
      <c r="BN75" s="592"/>
      <c r="BO75" s="592"/>
      <c r="BP75" s="592"/>
      <c r="BQ75" s="592"/>
      <c r="BR75" s="592"/>
      <c r="BS75" s="592"/>
      <c r="BT75" s="592"/>
      <c r="BU75" s="592"/>
      <c r="BV75" s="592"/>
      <c r="BW75" s="592"/>
      <c r="BX75" s="592"/>
      <c r="BY75" s="592"/>
      <c r="BZ75" s="592"/>
      <c r="CA75" s="592"/>
      <c r="CB75" s="592"/>
      <c r="CC75" s="592"/>
      <c r="CD75" s="592"/>
      <c r="CE75" s="592"/>
      <c r="CF75" s="592"/>
      <c r="CG75" s="592"/>
      <c r="CH75" s="592"/>
      <c r="CI75" s="592"/>
      <c r="CJ75" s="592"/>
      <c r="CK75" s="592"/>
    </row>
    <row r="76" spans="1:89" s="611" customFormat="1" ht="61.5" customHeight="1" thickBot="1" x14ac:dyDescent="0.3">
      <c r="A76" s="1211"/>
      <c r="B76" s="1212"/>
      <c r="C76" s="1212"/>
      <c r="D76" s="1212"/>
      <c r="E76" s="1212"/>
      <c r="F76" s="1212"/>
      <c r="G76" s="1212"/>
      <c r="H76" s="1212"/>
      <c r="I76" s="1213"/>
      <c r="J76" s="593">
        <v>4</v>
      </c>
      <c r="K76" s="1109" t="s">
        <v>2914</v>
      </c>
      <c r="L76" s="1011"/>
      <c r="M76" s="875">
        <f>SUM(M77:M78)</f>
        <v>3825136899.6999998</v>
      </c>
      <c r="N76" s="875">
        <f t="shared" ref="N76:R76" si="26">SUM(N77:N78)</f>
        <v>3825136899.6999998</v>
      </c>
      <c r="O76" s="875">
        <f t="shared" si="26"/>
        <v>0</v>
      </c>
      <c r="P76" s="875">
        <f t="shared" si="26"/>
        <v>3825136899.6999998</v>
      </c>
      <c r="Q76" s="875">
        <f t="shared" si="26"/>
        <v>0</v>
      </c>
      <c r="R76" s="1038">
        <f t="shared" si="26"/>
        <v>3825136899.6999998</v>
      </c>
      <c r="S76" s="832"/>
      <c r="T76" s="180"/>
      <c r="U76" s="695"/>
      <c r="V76" s="873"/>
      <c r="W76" s="621"/>
      <c r="X76" s="222"/>
      <c r="Y76" s="622"/>
      <c r="Z76" s="623"/>
      <c r="AA76" s="592"/>
      <c r="AB76" s="592"/>
      <c r="AC76" s="592"/>
      <c r="AD76" s="1053"/>
      <c r="AE76" s="1053"/>
      <c r="AF76" s="1053"/>
      <c r="AG76" s="1053"/>
      <c r="AH76" s="1053"/>
      <c r="AI76" s="1053"/>
      <c r="AJ76" s="1053"/>
      <c r="AK76" s="1053"/>
      <c r="AL76" s="1053"/>
      <c r="AM76" s="1053"/>
      <c r="AN76" s="1053"/>
      <c r="AO76" s="1053"/>
      <c r="AP76" s="1053"/>
      <c r="AQ76" s="1053"/>
      <c r="AR76" s="1053"/>
      <c r="AS76" s="1053"/>
      <c r="AT76" s="1053"/>
      <c r="AU76" s="1053"/>
      <c r="AV76" s="1053"/>
      <c r="AW76" s="1053"/>
      <c r="AX76" s="1053"/>
      <c r="AY76" s="1053"/>
      <c r="AZ76" s="1053"/>
      <c r="BA76" s="1053"/>
      <c r="BB76" s="1053"/>
      <c r="BC76" s="1053"/>
      <c r="BD76" s="1053"/>
      <c r="BE76" s="1053"/>
      <c r="BF76" s="1053"/>
      <c r="BG76" s="1053"/>
      <c r="BH76" s="1053"/>
      <c r="BI76" s="1053"/>
      <c r="BJ76" s="1053"/>
      <c r="BK76" s="1053"/>
      <c r="BL76" s="1053"/>
      <c r="BM76" s="1053"/>
      <c r="BN76" s="1053"/>
      <c r="BO76" s="1053"/>
      <c r="BP76" s="1053"/>
      <c r="BQ76" s="1053"/>
      <c r="BR76" s="1053"/>
      <c r="BS76" s="1053"/>
      <c r="BT76" s="1053"/>
      <c r="BU76" s="1053"/>
      <c r="BV76" s="1053"/>
      <c r="BW76" s="1053"/>
      <c r="BX76" s="1053"/>
      <c r="BY76" s="1053"/>
      <c r="BZ76" s="1053"/>
      <c r="CA76" s="1053"/>
      <c r="CB76" s="1053"/>
      <c r="CC76" s="1053"/>
      <c r="CD76" s="1053"/>
      <c r="CE76" s="1053"/>
      <c r="CF76" s="1053"/>
      <c r="CG76" s="1053"/>
      <c r="CH76" s="1053"/>
      <c r="CI76" s="1053"/>
      <c r="CJ76" s="1053"/>
      <c r="CK76" s="1053"/>
    </row>
    <row r="77" spans="1:89" s="182" customFormat="1" ht="55.5" customHeight="1" x14ac:dyDescent="0.25">
      <c r="A77" s="177">
        <v>1501</v>
      </c>
      <c r="B77" s="177" t="s">
        <v>84</v>
      </c>
      <c r="C77" s="177">
        <v>17</v>
      </c>
      <c r="D77" s="177" t="s">
        <v>2854</v>
      </c>
      <c r="E77" s="177">
        <v>1501020</v>
      </c>
      <c r="F77" s="177" t="s">
        <v>94</v>
      </c>
      <c r="G77" s="177">
        <v>11</v>
      </c>
      <c r="H77" s="177" t="s">
        <v>39</v>
      </c>
      <c r="I77" s="177"/>
      <c r="J77" s="177" t="s">
        <v>47</v>
      </c>
      <c r="K77" s="1118" t="s">
        <v>2914</v>
      </c>
      <c r="L77" s="872">
        <v>1</v>
      </c>
      <c r="M77" s="663">
        <v>3574894298.79</v>
      </c>
      <c r="N77" s="786">
        <f>+L77*M77</f>
        <v>3574894298.79</v>
      </c>
      <c r="O77" s="786">
        <v>0</v>
      </c>
      <c r="P77" s="786">
        <f>+N77+O77</f>
        <v>3574894298.79</v>
      </c>
      <c r="Q77" s="786">
        <v>0</v>
      </c>
      <c r="R77" s="1035">
        <f>+P77-Q77</f>
        <v>3574894298.79</v>
      </c>
      <c r="S77" s="871"/>
      <c r="T77" s="180"/>
      <c r="U77" s="695"/>
      <c r="V77" s="873"/>
      <c r="W77" s="597"/>
      <c r="X77" s="181"/>
      <c r="Y77" s="547"/>
      <c r="Z77" s="547"/>
      <c r="AA77" s="592"/>
      <c r="AB77" s="592"/>
      <c r="AC77" s="592"/>
      <c r="AD77" s="592"/>
      <c r="AE77" s="592"/>
      <c r="AF77" s="592"/>
      <c r="AG77" s="592"/>
      <c r="AH77" s="592"/>
      <c r="AI77" s="592"/>
      <c r="AJ77" s="592"/>
      <c r="AK77" s="592"/>
      <c r="AL77" s="592"/>
      <c r="AM77" s="592"/>
      <c r="AN77" s="592"/>
      <c r="AO77" s="592"/>
      <c r="AP77" s="592"/>
      <c r="AQ77" s="592"/>
      <c r="AR77" s="592"/>
      <c r="AS77" s="592"/>
      <c r="AT77" s="592"/>
      <c r="AU77" s="592"/>
      <c r="AV77" s="592"/>
      <c r="AW77" s="592"/>
      <c r="AX77" s="592"/>
      <c r="AY77" s="592"/>
      <c r="AZ77" s="592"/>
      <c r="BA77" s="592"/>
      <c r="BB77" s="592"/>
      <c r="BC77" s="592"/>
      <c r="BD77" s="592"/>
      <c r="BE77" s="592"/>
      <c r="BF77" s="592"/>
      <c r="BG77" s="592"/>
      <c r="BH77" s="592"/>
      <c r="BI77" s="592"/>
      <c r="BJ77" s="592"/>
      <c r="BK77" s="592"/>
      <c r="BL77" s="592"/>
      <c r="BM77" s="592"/>
      <c r="BN77" s="592"/>
      <c r="BO77" s="592"/>
      <c r="BP77" s="592"/>
      <c r="BQ77" s="592"/>
      <c r="BR77" s="592"/>
      <c r="BS77" s="592"/>
      <c r="BT77" s="592"/>
      <c r="BU77" s="592"/>
      <c r="BV77" s="592"/>
      <c r="BW77" s="592"/>
      <c r="BX77" s="592"/>
      <c r="BY77" s="592"/>
      <c r="BZ77" s="592"/>
      <c r="CA77" s="592"/>
      <c r="CB77" s="592"/>
      <c r="CC77" s="592"/>
      <c r="CD77" s="592"/>
      <c r="CE77" s="592"/>
      <c r="CF77" s="592"/>
      <c r="CG77" s="592"/>
      <c r="CH77" s="592"/>
      <c r="CI77" s="592"/>
      <c r="CJ77" s="592"/>
      <c r="CK77" s="592"/>
    </row>
    <row r="78" spans="1:89" s="182" customFormat="1" ht="60.75" customHeight="1" thickBot="1" x14ac:dyDescent="0.3">
      <c r="A78" s="185">
        <v>1501</v>
      </c>
      <c r="B78" s="185" t="s">
        <v>84</v>
      </c>
      <c r="C78" s="185">
        <v>17</v>
      </c>
      <c r="D78" s="185" t="s">
        <v>2854</v>
      </c>
      <c r="E78" s="185">
        <v>1501020</v>
      </c>
      <c r="F78" s="185" t="s">
        <v>94</v>
      </c>
      <c r="G78" s="185">
        <v>11</v>
      </c>
      <c r="H78" s="185" t="s">
        <v>39</v>
      </c>
      <c r="I78" s="185"/>
      <c r="J78" s="185" t="s">
        <v>48</v>
      </c>
      <c r="K78" s="1119" t="s">
        <v>2915</v>
      </c>
      <c r="L78" s="986">
        <v>1</v>
      </c>
      <c r="M78" s="1010">
        <v>250242600.91</v>
      </c>
      <c r="N78" s="815">
        <f>+L78*M78</f>
        <v>250242600.91</v>
      </c>
      <c r="O78" s="815">
        <v>0</v>
      </c>
      <c r="P78" s="815">
        <f>+N78+O78</f>
        <v>250242600.91</v>
      </c>
      <c r="Q78" s="815">
        <v>0</v>
      </c>
      <c r="R78" s="1039">
        <f>+P78-Q78</f>
        <v>250242600.91</v>
      </c>
      <c r="S78" s="871"/>
      <c r="T78" s="180"/>
      <c r="U78" s="695"/>
      <c r="V78" s="873"/>
      <c r="W78" s="597"/>
      <c r="X78" s="181"/>
      <c r="Y78" s="547"/>
      <c r="Z78" s="547"/>
      <c r="AA78" s="592"/>
      <c r="AB78" s="592"/>
      <c r="AC78" s="592"/>
      <c r="AD78" s="592"/>
      <c r="AE78" s="592"/>
      <c r="AF78" s="592"/>
      <c r="AG78" s="592"/>
      <c r="AH78" s="592"/>
      <c r="AI78" s="592"/>
      <c r="AJ78" s="592"/>
      <c r="AK78" s="592"/>
      <c r="AL78" s="592"/>
      <c r="AM78" s="592"/>
      <c r="AN78" s="592"/>
      <c r="AO78" s="592"/>
      <c r="AP78" s="592"/>
      <c r="AQ78" s="592"/>
      <c r="AR78" s="592"/>
      <c r="AS78" s="592"/>
      <c r="AT78" s="592"/>
      <c r="AU78" s="592"/>
      <c r="AV78" s="592"/>
      <c r="AW78" s="592"/>
      <c r="AX78" s="592"/>
      <c r="AY78" s="592"/>
      <c r="AZ78" s="592"/>
      <c r="BA78" s="592"/>
      <c r="BB78" s="592"/>
      <c r="BC78" s="592"/>
      <c r="BD78" s="592"/>
      <c r="BE78" s="592"/>
      <c r="BF78" s="592"/>
      <c r="BG78" s="592"/>
      <c r="BH78" s="592"/>
      <c r="BI78" s="592"/>
      <c r="BJ78" s="592"/>
      <c r="BK78" s="592"/>
      <c r="BL78" s="592"/>
      <c r="BM78" s="592"/>
      <c r="BN78" s="592"/>
      <c r="BO78" s="592"/>
      <c r="BP78" s="592"/>
      <c r="BQ78" s="592"/>
      <c r="BR78" s="592"/>
      <c r="BS78" s="592"/>
      <c r="BT78" s="592"/>
      <c r="BU78" s="592"/>
      <c r="BV78" s="592"/>
      <c r="BW78" s="592"/>
      <c r="BX78" s="592"/>
      <c r="BY78" s="592"/>
      <c r="BZ78" s="592"/>
      <c r="CA78" s="592"/>
      <c r="CB78" s="592"/>
      <c r="CC78" s="592"/>
      <c r="CD78" s="592"/>
      <c r="CE78" s="592"/>
      <c r="CF78" s="592"/>
      <c r="CG78" s="592"/>
      <c r="CH78" s="592"/>
      <c r="CI78" s="592"/>
      <c r="CJ78" s="592"/>
      <c r="CK78" s="592"/>
    </row>
    <row r="79" spans="1:89" s="611" customFormat="1" ht="66.75" customHeight="1" thickBot="1" x14ac:dyDescent="0.3">
      <c r="A79" s="1256"/>
      <c r="B79" s="1257"/>
      <c r="C79" s="1257"/>
      <c r="D79" s="1257"/>
      <c r="E79" s="1257"/>
      <c r="F79" s="1257"/>
      <c r="G79" s="1257"/>
      <c r="H79" s="1257"/>
      <c r="I79" s="1257"/>
      <c r="J79" s="593">
        <v>5</v>
      </c>
      <c r="K79" s="1109" t="s">
        <v>2966</v>
      </c>
      <c r="L79" s="900">
        <v>1</v>
      </c>
      <c r="M79" s="875">
        <f>+SUM(M80:M81)</f>
        <v>500000000</v>
      </c>
      <c r="N79" s="875">
        <f t="shared" ref="N79:R79" si="27">+SUM(N80:N81)</f>
        <v>500000000</v>
      </c>
      <c r="O79" s="875">
        <f t="shared" si="27"/>
        <v>0</v>
      </c>
      <c r="P79" s="875">
        <f t="shared" si="27"/>
        <v>500000000</v>
      </c>
      <c r="Q79" s="875">
        <f t="shared" si="27"/>
        <v>0</v>
      </c>
      <c r="R79" s="1038">
        <f t="shared" si="27"/>
        <v>500000000</v>
      </c>
      <c r="S79" s="832"/>
      <c r="T79" s="180"/>
      <c r="U79" s="733"/>
      <c r="V79" s="977"/>
      <c r="W79" s="621"/>
      <c r="X79" s="595"/>
      <c r="Y79" s="622"/>
      <c r="Z79" s="623"/>
      <c r="AA79" s="592"/>
      <c r="AB79" s="592"/>
      <c r="AC79" s="592"/>
      <c r="AD79" s="1053"/>
      <c r="AE79" s="1053"/>
      <c r="AF79" s="1053"/>
      <c r="AG79" s="1053"/>
      <c r="AH79" s="1053"/>
      <c r="AI79" s="1053"/>
      <c r="AJ79" s="1053"/>
      <c r="AK79" s="1053"/>
      <c r="AL79" s="1053"/>
      <c r="AM79" s="1053"/>
      <c r="AN79" s="1053"/>
      <c r="AO79" s="1053"/>
      <c r="AP79" s="1053"/>
      <c r="AQ79" s="1053"/>
      <c r="AR79" s="1053"/>
      <c r="AS79" s="1053"/>
      <c r="AT79" s="1053"/>
      <c r="AU79" s="1053"/>
      <c r="AV79" s="1053"/>
      <c r="AW79" s="1053"/>
      <c r="AX79" s="1053"/>
      <c r="AY79" s="1053"/>
      <c r="AZ79" s="1053"/>
      <c r="BA79" s="1053"/>
      <c r="BB79" s="1053"/>
      <c r="BC79" s="1053"/>
      <c r="BD79" s="1053"/>
      <c r="BE79" s="1053"/>
      <c r="BF79" s="1053"/>
      <c r="BG79" s="1053"/>
      <c r="BH79" s="1053"/>
      <c r="BI79" s="1053"/>
      <c r="BJ79" s="1053"/>
      <c r="BK79" s="1053"/>
      <c r="BL79" s="1053"/>
      <c r="BM79" s="1053"/>
      <c r="BN79" s="1053"/>
      <c r="BO79" s="1053"/>
      <c r="BP79" s="1053"/>
      <c r="BQ79" s="1053"/>
      <c r="BR79" s="1053"/>
      <c r="BS79" s="1053"/>
      <c r="BT79" s="1053"/>
      <c r="BU79" s="1053"/>
      <c r="BV79" s="1053"/>
      <c r="BW79" s="1053"/>
      <c r="BX79" s="1053"/>
      <c r="BY79" s="1053"/>
      <c r="BZ79" s="1053"/>
      <c r="CA79" s="1053"/>
      <c r="CB79" s="1053"/>
      <c r="CC79" s="1053"/>
      <c r="CD79" s="1053"/>
      <c r="CE79" s="1053"/>
      <c r="CF79" s="1053"/>
      <c r="CG79" s="1053"/>
      <c r="CH79" s="1053"/>
      <c r="CI79" s="1053"/>
      <c r="CJ79" s="1053"/>
      <c r="CK79" s="1053"/>
    </row>
    <row r="80" spans="1:89" s="542" customFormat="1" ht="62.25" customHeight="1" x14ac:dyDescent="0.25">
      <c r="A80" s="177">
        <v>1501</v>
      </c>
      <c r="B80" s="177" t="s">
        <v>84</v>
      </c>
      <c r="C80" s="177">
        <v>17</v>
      </c>
      <c r="D80" s="177" t="s">
        <v>2854</v>
      </c>
      <c r="E80" s="177">
        <v>1501020</v>
      </c>
      <c r="F80" s="177" t="s">
        <v>94</v>
      </c>
      <c r="G80" s="177">
        <v>11</v>
      </c>
      <c r="H80" s="177" t="s">
        <v>39</v>
      </c>
      <c r="I80" s="177"/>
      <c r="J80" s="177" t="s">
        <v>147</v>
      </c>
      <c r="K80" s="1118" t="s">
        <v>2859</v>
      </c>
      <c r="L80" s="872">
        <v>1</v>
      </c>
      <c r="M80" s="786">
        <v>312000000</v>
      </c>
      <c r="N80" s="179">
        <f>+M80*L80</f>
        <v>312000000</v>
      </c>
      <c r="O80" s="179">
        <v>0</v>
      </c>
      <c r="P80" s="179">
        <f>+N80+O80</f>
        <v>312000000</v>
      </c>
      <c r="Q80" s="786">
        <v>0</v>
      </c>
      <c r="R80" s="1036">
        <f>+P80-Q80</f>
        <v>312000000</v>
      </c>
      <c r="S80" s="871"/>
      <c r="T80" s="180"/>
      <c r="U80" s="695"/>
      <c r="V80" s="977"/>
      <c r="W80" s="621"/>
      <c r="X80" s="595"/>
      <c r="Y80" s="622"/>
      <c r="Z80" s="623"/>
      <c r="AA80" s="592"/>
      <c r="AB80" s="592"/>
      <c r="AC80" s="592"/>
      <c r="AD80" s="1053"/>
      <c r="AE80" s="1053"/>
      <c r="AF80" s="1053"/>
      <c r="AG80" s="1053"/>
      <c r="AH80" s="1053"/>
      <c r="AI80" s="1053"/>
      <c r="AJ80" s="1053"/>
      <c r="AK80" s="1053"/>
      <c r="AL80" s="1053"/>
      <c r="AM80" s="1053"/>
      <c r="AN80" s="1053"/>
      <c r="AO80" s="1053"/>
      <c r="AP80" s="1053"/>
      <c r="AQ80" s="1053"/>
      <c r="AR80" s="1053"/>
      <c r="AS80" s="1053"/>
      <c r="AT80" s="1053"/>
      <c r="AU80" s="1053"/>
      <c r="AV80" s="1053"/>
      <c r="AW80" s="1053"/>
      <c r="AX80" s="1053"/>
      <c r="AY80" s="1053"/>
      <c r="AZ80" s="1053"/>
      <c r="BA80" s="1053"/>
      <c r="BB80" s="1053"/>
      <c r="BC80" s="1053"/>
      <c r="BD80" s="1053"/>
      <c r="BE80" s="1053"/>
      <c r="BF80" s="1053"/>
      <c r="BG80" s="1053"/>
      <c r="BH80" s="1053"/>
      <c r="BI80" s="1053"/>
      <c r="BJ80" s="1053"/>
      <c r="BK80" s="1053"/>
      <c r="BL80" s="1053"/>
      <c r="BM80" s="1053"/>
      <c r="BN80" s="1053"/>
      <c r="BO80" s="1053"/>
      <c r="BP80" s="1053"/>
      <c r="BQ80" s="1053"/>
      <c r="BR80" s="1053"/>
      <c r="BS80" s="1053"/>
      <c r="BT80" s="1053"/>
      <c r="BU80" s="1053"/>
      <c r="BV80" s="1053"/>
      <c r="BW80" s="1053"/>
      <c r="BX80" s="1053"/>
      <c r="BY80" s="1053"/>
      <c r="BZ80" s="1053"/>
      <c r="CA80" s="1053"/>
      <c r="CB80" s="1053"/>
      <c r="CC80" s="1053"/>
      <c r="CD80" s="1053"/>
      <c r="CE80" s="1053"/>
      <c r="CF80" s="1053"/>
      <c r="CG80" s="1053"/>
      <c r="CH80" s="1053"/>
      <c r="CI80" s="1053"/>
      <c r="CJ80" s="1053"/>
      <c r="CK80" s="1053"/>
    </row>
    <row r="81" spans="1:89" s="542" customFormat="1" ht="62.25" customHeight="1" thickBot="1" x14ac:dyDescent="0.3">
      <c r="A81" s="185">
        <v>1501</v>
      </c>
      <c r="B81" s="185" t="s">
        <v>84</v>
      </c>
      <c r="C81" s="185">
        <v>17</v>
      </c>
      <c r="D81" s="185" t="s">
        <v>2854</v>
      </c>
      <c r="E81" s="185">
        <v>1501020</v>
      </c>
      <c r="F81" s="185" t="s">
        <v>94</v>
      </c>
      <c r="G81" s="185">
        <v>11</v>
      </c>
      <c r="H81" s="185" t="s">
        <v>39</v>
      </c>
      <c r="I81" s="185"/>
      <c r="J81" s="185" t="s">
        <v>148</v>
      </c>
      <c r="K81" s="1119" t="s">
        <v>2916</v>
      </c>
      <c r="L81" s="986">
        <v>1</v>
      </c>
      <c r="M81" s="815">
        <v>188000000</v>
      </c>
      <c r="N81" s="187">
        <f>+M81*L81</f>
        <v>188000000</v>
      </c>
      <c r="O81" s="187">
        <v>0</v>
      </c>
      <c r="P81" s="187">
        <f>+N81+O81</f>
        <v>188000000</v>
      </c>
      <c r="Q81" s="815">
        <v>0</v>
      </c>
      <c r="R81" s="1037">
        <f>+P81-Q81</f>
        <v>188000000</v>
      </c>
      <c r="S81" s="871"/>
      <c r="T81" s="180"/>
      <c r="U81" s="695"/>
      <c r="V81" s="977"/>
      <c r="W81" s="621"/>
      <c r="X81" s="595"/>
      <c r="Y81" s="622"/>
      <c r="Z81" s="623"/>
      <c r="AA81" s="592"/>
      <c r="AB81" s="592"/>
      <c r="AC81" s="592"/>
      <c r="AD81" s="1053"/>
      <c r="AE81" s="1053"/>
      <c r="AF81" s="1053"/>
      <c r="AG81" s="1053"/>
      <c r="AH81" s="1053"/>
      <c r="AI81" s="1053"/>
      <c r="AJ81" s="1053"/>
      <c r="AK81" s="1053"/>
      <c r="AL81" s="1053"/>
      <c r="AM81" s="1053"/>
      <c r="AN81" s="1053"/>
      <c r="AO81" s="1053"/>
      <c r="AP81" s="1053"/>
      <c r="AQ81" s="1053"/>
      <c r="AR81" s="1053"/>
      <c r="AS81" s="1053"/>
      <c r="AT81" s="1053"/>
      <c r="AU81" s="1053"/>
      <c r="AV81" s="1053"/>
      <c r="AW81" s="1053"/>
      <c r="AX81" s="1053"/>
      <c r="AY81" s="1053"/>
      <c r="AZ81" s="1053"/>
      <c r="BA81" s="1053"/>
      <c r="BB81" s="1053"/>
      <c r="BC81" s="1053"/>
      <c r="BD81" s="1053"/>
      <c r="BE81" s="1053"/>
      <c r="BF81" s="1053"/>
      <c r="BG81" s="1053"/>
      <c r="BH81" s="1053"/>
      <c r="BI81" s="1053"/>
      <c r="BJ81" s="1053"/>
      <c r="BK81" s="1053"/>
      <c r="BL81" s="1053"/>
      <c r="BM81" s="1053"/>
      <c r="BN81" s="1053"/>
      <c r="BO81" s="1053"/>
      <c r="BP81" s="1053"/>
      <c r="BQ81" s="1053"/>
      <c r="BR81" s="1053"/>
      <c r="BS81" s="1053"/>
      <c r="BT81" s="1053"/>
      <c r="BU81" s="1053"/>
      <c r="BV81" s="1053"/>
      <c r="BW81" s="1053"/>
      <c r="BX81" s="1053"/>
      <c r="BY81" s="1053"/>
      <c r="BZ81" s="1053"/>
      <c r="CA81" s="1053"/>
      <c r="CB81" s="1053"/>
      <c r="CC81" s="1053"/>
      <c r="CD81" s="1053"/>
      <c r="CE81" s="1053"/>
      <c r="CF81" s="1053"/>
      <c r="CG81" s="1053"/>
      <c r="CH81" s="1053"/>
      <c r="CI81" s="1053"/>
      <c r="CJ81" s="1053"/>
      <c r="CK81" s="1053"/>
    </row>
    <row r="82" spans="1:89" s="611" customFormat="1" ht="60.75" customHeight="1" thickBot="1" x14ac:dyDescent="0.3">
      <c r="A82" s="1256"/>
      <c r="B82" s="1257"/>
      <c r="C82" s="1257"/>
      <c r="D82" s="1257"/>
      <c r="E82" s="1257"/>
      <c r="F82" s="1257"/>
      <c r="G82" s="1257"/>
      <c r="H82" s="1257"/>
      <c r="I82" s="1257"/>
      <c r="J82" s="593">
        <v>6</v>
      </c>
      <c r="K82" s="1109" t="s">
        <v>2917</v>
      </c>
      <c r="L82" s="900">
        <v>1</v>
      </c>
      <c r="M82" s="875">
        <f t="shared" ref="M82:R82" si="28">SUM(M83:M84)</f>
        <v>8500000000</v>
      </c>
      <c r="N82" s="875">
        <f t="shared" si="28"/>
        <v>8500000000</v>
      </c>
      <c r="O82" s="875">
        <f t="shared" si="28"/>
        <v>0</v>
      </c>
      <c r="P82" s="875">
        <f t="shared" si="28"/>
        <v>8500000000</v>
      </c>
      <c r="Q82" s="875">
        <f t="shared" si="28"/>
        <v>0</v>
      </c>
      <c r="R82" s="1038">
        <f t="shared" si="28"/>
        <v>8500000000</v>
      </c>
      <c r="S82" s="871"/>
      <c r="T82" s="180"/>
      <c r="U82" s="733"/>
      <c r="V82" s="977"/>
      <c r="W82" s="621"/>
      <c r="X82" s="595"/>
      <c r="Y82" s="622"/>
      <c r="Z82" s="180"/>
      <c r="AA82" s="592"/>
      <c r="AB82" s="592"/>
      <c r="AC82" s="592"/>
      <c r="AD82" s="1053"/>
      <c r="AE82" s="1053"/>
      <c r="AF82" s="1053"/>
      <c r="AG82" s="1053"/>
      <c r="AH82" s="1053"/>
      <c r="AI82" s="1053"/>
      <c r="AJ82" s="1053"/>
      <c r="AK82" s="1053"/>
      <c r="AL82" s="1053"/>
      <c r="AM82" s="1053"/>
      <c r="AN82" s="1053"/>
      <c r="AO82" s="1053"/>
      <c r="AP82" s="1053"/>
      <c r="AQ82" s="1053"/>
      <c r="AR82" s="1053"/>
      <c r="AS82" s="1053"/>
      <c r="AT82" s="1053"/>
      <c r="AU82" s="1053"/>
      <c r="AV82" s="1053"/>
      <c r="AW82" s="1053"/>
      <c r="AX82" s="1053"/>
      <c r="AY82" s="1053"/>
      <c r="AZ82" s="1053"/>
      <c r="BA82" s="1053"/>
      <c r="BB82" s="1053"/>
      <c r="BC82" s="1053"/>
      <c r="BD82" s="1053"/>
      <c r="BE82" s="1053"/>
      <c r="BF82" s="1053"/>
      <c r="BG82" s="1053"/>
      <c r="BH82" s="1053"/>
      <c r="BI82" s="1053"/>
      <c r="BJ82" s="1053"/>
      <c r="BK82" s="1053"/>
      <c r="BL82" s="1053"/>
      <c r="BM82" s="1053"/>
      <c r="BN82" s="1053"/>
      <c r="BO82" s="1053"/>
      <c r="BP82" s="1053"/>
      <c r="BQ82" s="1053"/>
      <c r="BR82" s="1053"/>
      <c r="BS82" s="1053"/>
      <c r="BT82" s="1053"/>
      <c r="BU82" s="1053"/>
      <c r="BV82" s="1053"/>
      <c r="BW82" s="1053"/>
      <c r="BX82" s="1053"/>
      <c r="BY82" s="1053"/>
      <c r="BZ82" s="1053"/>
      <c r="CA82" s="1053"/>
      <c r="CB82" s="1053"/>
      <c r="CC82" s="1053"/>
      <c r="CD82" s="1053"/>
      <c r="CE82" s="1053"/>
      <c r="CF82" s="1053"/>
      <c r="CG82" s="1053"/>
      <c r="CH82" s="1053"/>
      <c r="CI82" s="1053"/>
      <c r="CJ82" s="1053"/>
      <c r="CK82" s="1053"/>
    </row>
    <row r="83" spans="1:89" s="542" customFormat="1" ht="65.25" customHeight="1" x14ac:dyDescent="0.25">
      <c r="A83" s="177">
        <v>1501</v>
      </c>
      <c r="B83" s="177" t="s">
        <v>84</v>
      </c>
      <c r="C83" s="177">
        <v>17</v>
      </c>
      <c r="D83" s="177" t="s">
        <v>2854</v>
      </c>
      <c r="E83" s="177">
        <v>1501020</v>
      </c>
      <c r="F83" s="177" t="s">
        <v>94</v>
      </c>
      <c r="G83" s="177">
        <v>11</v>
      </c>
      <c r="H83" s="177" t="s">
        <v>39</v>
      </c>
      <c r="I83" s="177"/>
      <c r="J83" s="177" t="s">
        <v>133</v>
      </c>
      <c r="K83" s="1118" t="s">
        <v>2918</v>
      </c>
      <c r="L83" s="872">
        <v>1</v>
      </c>
      <c r="M83" s="663">
        <v>7900000000</v>
      </c>
      <c r="N83" s="662">
        <f>+M83*L83</f>
        <v>7900000000</v>
      </c>
      <c r="O83" s="662">
        <v>0</v>
      </c>
      <c r="P83" s="662">
        <f>+N83+O83</f>
        <v>7900000000</v>
      </c>
      <c r="Q83" s="662">
        <v>0</v>
      </c>
      <c r="R83" s="1040">
        <f>+P83-Q83</f>
        <v>7900000000</v>
      </c>
      <c r="S83" s="871"/>
      <c r="T83" s="180"/>
      <c r="U83" s="733"/>
      <c r="V83" s="977"/>
      <c r="W83" s="621"/>
      <c r="X83" s="595"/>
      <c r="Y83" s="622"/>
      <c r="Z83" s="623"/>
      <c r="AA83" s="592"/>
      <c r="AB83" s="592"/>
      <c r="AC83" s="592"/>
      <c r="AD83" s="1053"/>
      <c r="AE83" s="1053"/>
      <c r="AF83" s="1053"/>
      <c r="AG83" s="1053"/>
      <c r="AH83" s="1053"/>
      <c r="AI83" s="1053"/>
      <c r="AJ83" s="1053"/>
      <c r="AK83" s="1053"/>
      <c r="AL83" s="1053"/>
      <c r="AM83" s="1053"/>
      <c r="AN83" s="1053"/>
      <c r="AO83" s="1053"/>
      <c r="AP83" s="1053"/>
      <c r="AQ83" s="1053"/>
      <c r="AR83" s="1053"/>
      <c r="AS83" s="1053"/>
      <c r="AT83" s="1053"/>
      <c r="AU83" s="1053"/>
      <c r="AV83" s="1053"/>
      <c r="AW83" s="1053"/>
      <c r="AX83" s="1053"/>
      <c r="AY83" s="1053"/>
      <c r="AZ83" s="1053"/>
      <c r="BA83" s="1053"/>
      <c r="BB83" s="1053"/>
      <c r="BC83" s="1053"/>
      <c r="BD83" s="1053"/>
      <c r="BE83" s="1053"/>
      <c r="BF83" s="1053"/>
      <c r="BG83" s="1053"/>
      <c r="BH83" s="1053"/>
      <c r="BI83" s="1053"/>
      <c r="BJ83" s="1053"/>
      <c r="BK83" s="1053"/>
      <c r="BL83" s="1053"/>
      <c r="BM83" s="1053"/>
      <c r="BN83" s="1053"/>
      <c r="BO83" s="1053"/>
      <c r="BP83" s="1053"/>
      <c r="BQ83" s="1053"/>
      <c r="BR83" s="1053"/>
      <c r="BS83" s="1053"/>
      <c r="BT83" s="1053"/>
      <c r="BU83" s="1053"/>
      <c r="BV83" s="1053"/>
      <c r="BW83" s="1053"/>
      <c r="BX83" s="1053"/>
      <c r="BY83" s="1053"/>
      <c r="BZ83" s="1053"/>
      <c r="CA83" s="1053"/>
      <c r="CB83" s="1053"/>
      <c r="CC83" s="1053"/>
      <c r="CD83" s="1053"/>
      <c r="CE83" s="1053"/>
      <c r="CF83" s="1053"/>
      <c r="CG83" s="1053"/>
      <c r="CH83" s="1053"/>
      <c r="CI83" s="1053"/>
      <c r="CJ83" s="1053"/>
      <c r="CK83" s="1053"/>
    </row>
    <row r="84" spans="1:89" s="542" customFormat="1" ht="65.25" customHeight="1" x14ac:dyDescent="0.25">
      <c r="A84" s="183">
        <v>1501</v>
      </c>
      <c r="B84" s="183" t="s">
        <v>84</v>
      </c>
      <c r="C84" s="183">
        <v>17</v>
      </c>
      <c r="D84" s="183" t="s">
        <v>2854</v>
      </c>
      <c r="E84" s="183">
        <v>1501020</v>
      </c>
      <c r="F84" s="183" t="s">
        <v>94</v>
      </c>
      <c r="G84" s="183">
        <v>11</v>
      </c>
      <c r="H84" s="183" t="s">
        <v>39</v>
      </c>
      <c r="I84" s="183"/>
      <c r="J84" s="183" t="s">
        <v>2786</v>
      </c>
      <c r="K84" s="1120" t="s">
        <v>2919</v>
      </c>
      <c r="L84" s="890">
        <v>1</v>
      </c>
      <c r="M84" s="664">
        <v>600000000</v>
      </c>
      <c r="N84" s="727">
        <f>+M84*L84</f>
        <v>600000000</v>
      </c>
      <c r="O84" s="727">
        <v>0</v>
      </c>
      <c r="P84" s="727">
        <f>+N84+O84</f>
        <v>600000000</v>
      </c>
      <c r="Q84" s="727">
        <v>0</v>
      </c>
      <c r="R84" s="1041">
        <f>+P84-Q84</f>
        <v>600000000</v>
      </c>
      <c r="S84" s="871"/>
      <c r="T84" s="180"/>
      <c r="U84" s="733"/>
      <c r="V84" s="977"/>
      <c r="W84" s="621"/>
      <c r="X84" s="595"/>
      <c r="Y84" s="622"/>
      <c r="Z84" s="623"/>
      <c r="AA84" s="592"/>
      <c r="AB84" s="592"/>
      <c r="AC84" s="592"/>
      <c r="AD84" s="1053"/>
      <c r="AE84" s="1053"/>
      <c r="AF84" s="1053"/>
      <c r="AG84" s="1053"/>
      <c r="AH84" s="1053"/>
      <c r="AI84" s="1053"/>
      <c r="AJ84" s="1053"/>
      <c r="AK84" s="1053"/>
      <c r="AL84" s="1053"/>
      <c r="AM84" s="1053"/>
      <c r="AN84" s="1053"/>
      <c r="AO84" s="1053"/>
      <c r="AP84" s="1053"/>
      <c r="AQ84" s="1053"/>
      <c r="AR84" s="1053"/>
      <c r="AS84" s="1053"/>
      <c r="AT84" s="1053"/>
      <c r="AU84" s="1053"/>
      <c r="AV84" s="1053"/>
      <c r="AW84" s="1053"/>
      <c r="AX84" s="1053"/>
      <c r="AY84" s="1053"/>
      <c r="AZ84" s="1053"/>
      <c r="BA84" s="1053"/>
      <c r="BB84" s="1053"/>
      <c r="BC84" s="1053"/>
      <c r="BD84" s="1053"/>
      <c r="BE84" s="1053"/>
      <c r="BF84" s="1053"/>
      <c r="BG84" s="1053"/>
      <c r="BH84" s="1053"/>
      <c r="BI84" s="1053"/>
      <c r="BJ84" s="1053"/>
      <c r="BK84" s="1053"/>
      <c r="BL84" s="1053"/>
      <c r="BM84" s="1053"/>
      <c r="BN84" s="1053"/>
      <c r="BO84" s="1053"/>
      <c r="BP84" s="1053"/>
      <c r="BQ84" s="1053"/>
      <c r="BR84" s="1053"/>
      <c r="BS84" s="1053"/>
      <c r="BT84" s="1053"/>
      <c r="BU84" s="1053"/>
      <c r="BV84" s="1053"/>
      <c r="BW84" s="1053"/>
      <c r="BX84" s="1053"/>
      <c r="BY84" s="1053"/>
      <c r="BZ84" s="1053"/>
      <c r="CA84" s="1053"/>
      <c r="CB84" s="1053"/>
      <c r="CC84" s="1053"/>
      <c r="CD84" s="1053"/>
      <c r="CE84" s="1053"/>
      <c r="CF84" s="1053"/>
      <c r="CG84" s="1053"/>
      <c r="CH84" s="1053"/>
      <c r="CI84" s="1053"/>
      <c r="CJ84" s="1053"/>
      <c r="CK84" s="1053"/>
    </row>
    <row r="85" spans="1:89" s="606" customFormat="1" ht="42.75" customHeight="1" thickBot="1" x14ac:dyDescent="0.3">
      <c r="A85" s="1258" t="s">
        <v>49</v>
      </c>
      <c r="B85" s="1258"/>
      <c r="C85" s="1258"/>
      <c r="D85" s="1258"/>
      <c r="E85" s="1258"/>
      <c r="F85" s="1258"/>
      <c r="G85" s="1258"/>
      <c r="H85" s="1258"/>
      <c r="I85" s="1258"/>
      <c r="J85" s="1258"/>
      <c r="K85" s="1258"/>
      <c r="L85" s="1258"/>
      <c r="M85" s="696">
        <f>+M67+M70+M73+M76+M79+M82</f>
        <v>27724272018.380001</v>
      </c>
      <c r="N85" s="696">
        <f t="shared" ref="N85:R85" si="29">+N67+N70+N73+N76+N79+N82</f>
        <v>27724272018.380001</v>
      </c>
      <c r="O85" s="696">
        <f t="shared" si="29"/>
        <v>0</v>
      </c>
      <c r="P85" s="696">
        <f t="shared" si="29"/>
        <v>27724272018.380001</v>
      </c>
      <c r="Q85" s="696">
        <f t="shared" si="29"/>
        <v>0</v>
      </c>
      <c r="R85" s="696">
        <f t="shared" si="29"/>
        <v>27724272018.380001</v>
      </c>
      <c r="S85" s="1044"/>
      <c r="T85" s="612"/>
      <c r="U85" s="1045"/>
      <c r="V85" s="1046"/>
      <c r="W85" s="1047"/>
      <c r="X85" s="1025"/>
      <c r="Y85" s="1048"/>
      <c r="Z85" s="1049"/>
      <c r="AA85" s="182"/>
      <c r="AB85" s="182"/>
      <c r="AC85" s="182"/>
    </row>
    <row r="86" spans="1:89" s="224" customFormat="1" ht="36.75" customHeight="1" x14ac:dyDescent="0.25">
      <c r="A86" s="1249"/>
      <c r="B86" s="1250"/>
      <c r="C86" s="1250"/>
      <c r="D86" s="1250"/>
      <c r="E86" s="1250"/>
      <c r="F86" s="1250"/>
      <c r="G86" s="1250"/>
      <c r="H86" s="1250"/>
      <c r="I86" s="1250"/>
      <c r="J86" s="1251"/>
      <c r="K86" s="607" t="s">
        <v>2789</v>
      </c>
      <c r="L86" s="1252"/>
      <c r="M86" s="1250"/>
      <c r="N86" s="1250"/>
      <c r="O86" s="1250"/>
      <c r="P86" s="1250"/>
      <c r="Q86" s="1250"/>
      <c r="R86" s="1259"/>
      <c r="S86" s="833"/>
      <c r="T86" s="608"/>
      <c r="U86" s="733"/>
      <c r="V86" s="971"/>
      <c r="W86" s="595"/>
      <c r="X86" s="222"/>
      <c r="Y86" s="223"/>
      <c r="Z86" s="223"/>
      <c r="AA86" s="182"/>
      <c r="AB86" s="182"/>
      <c r="AC86" s="182"/>
    </row>
    <row r="87" spans="1:89" s="224" customFormat="1" ht="43.5" customHeight="1" x14ac:dyDescent="0.25">
      <c r="A87" s="609">
        <v>1501</v>
      </c>
      <c r="B87" s="610" t="s">
        <v>84</v>
      </c>
      <c r="C87" s="679">
        <v>17</v>
      </c>
      <c r="D87" s="679" t="s">
        <v>2854</v>
      </c>
      <c r="E87" s="602" t="s">
        <v>2788</v>
      </c>
      <c r="F87" s="1222"/>
      <c r="G87" s="1223"/>
      <c r="H87" s="1223"/>
      <c r="I87" s="1223"/>
      <c r="J87" s="1224"/>
      <c r="K87" s="589" t="s">
        <v>2787</v>
      </c>
      <c r="L87" s="679"/>
      <c r="M87" s="180">
        <f>+M88</f>
        <v>6200000000</v>
      </c>
      <c r="N87" s="180">
        <f t="shared" ref="N87:R88" si="30">+N88</f>
        <v>6200000000</v>
      </c>
      <c r="O87" s="180">
        <f t="shared" si="30"/>
        <v>0</v>
      </c>
      <c r="P87" s="180">
        <f t="shared" si="30"/>
        <v>6200000000</v>
      </c>
      <c r="Q87" s="180">
        <f t="shared" si="30"/>
        <v>0</v>
      </c>
      <c r="R87" s="590">
        <f t="shared" si="30"/>
        <v>6200000000</v>
      </c>
      <c r="S87" s="835"/>
      <c r="T87" s="603"/>
      <c r="U87" s="733"/>
      <c r="V87" s="974"/>
      <c r="W87" s="603"/>
      <c r="X87" s="603"/>
      <c r="Y87" s="603"/>
      <c r="Z87" s="603"/>
      <c r="AA87" s="182"/>
      <c r="AB87" s="182"/>
      <c r="AC87" s="182"/>
    </row>
    <row r="88" spans="1:89" s="224" customFormat="1" ht="45" customHeight="1" thickBot="1" x14ac:dyDescent="0.3">
      <c r="A88" s="225">
        <v>1501</v>
      </c>
      <c r="B88" s="226" t="s">
        <v>84</v>
      </c>
      <c r="C88" s="227">
        <v>17</v>
      </c>
      <c r="D88" s="227" t="s">
        <v>2854</v>
      </c>
      <c r="E88" s="600" t="s">
        <v>2788</v>
      </c>
      <c r="F88" s="226" t="s">
        <v>94</v>
      </c>
      <c r="G88" s="1225"/>
      <c r="H88" s="1226"/>
      <c r="I88" s="1226"/>
      <c r="J88" s="1227"/>
      <c r="K88" s="228" t="s">
        <v>143</v>
      </c>
      <c r="L88" s="227"/>
      <c r="M88" s="250">
        <f>+M89</f>
        <v>6200000000</v>
      </c>
      <c r="N88" s="250">
        <f t="shared" si="30"/>
        <v>6200000000</v>
      </c>
      <c r="O88" s="250">
        <f t="shared" si="30"/>
        <v>0</v>
      </c>
      <c r="P88" s="250">
        <f t="shared" si="30"/>
        <v>6200000000</v>
      </c>
      <c r="Q88" s="250">
        <f t="shared" si="30"/>
        <v>0</v>
      </c>
      <c r="R88" s="250">
        <f t="shared" si="30"/>
        <v>6200000000</v>
      </c>
      <c r="S88" s="835"/>
      <c r="T88" s="603"/>
      <c r="U88" s="733"/>
      <c r="V88" s="974"/>
      <c r="W88" s="603"/>
      <c r="X88" s="603"/>
      <c r="Y88" s="603"/>
      <c r="Z88" s="603"/>
      <c r="AA88" s="182"/>
      <c r="AB88" s="182"/>
      <c r="AC88" s="182"/>
    </row>
    <row r="89" spans="1:89" s="542" customFormat="1" ht="46.5" customHeight="1" thickBot="1" x14ac:dyDescent="0.3">
      <c r="A89" s="1253"/>
      <c r="B89" s="1254"/>
      <c r="C89" s="1254"/>
      <c r="D89" s="1254"/>
      <c r="E89" s="1254"/>
      <c r="F89" s="1254"/>
      <c r="G89" s="1254"/>
      <c r="H89" s="1254"/>
      <c r="I89" s="1255"/>
      <c r="J89" s="593">
        <v>1</v>
      </c>
      <c r="K89" s="828" t="s">
        <v>2835</v>
      </c>
      <c r="L89" s="900">
        <v>1</v>
      </c>
      <c r="M89" s="875">
        <f>SUM(M90:M110)</f>
        <v>6200000000</v>
      </c>
      <c r="N89" s="875">
        <f t="shared" ref="N89:R89" si="31">SUM(N90:N110)</f>
        <v>6200000000</v>
      </c>
      <c r="O89" s="875">
        <f t="shared" si="31"/>
        <v>0</v>
      </c>
      <c r="P89" s="875">
        <f t="shared" si="31"/>
        <v>6200000000</v>
      </c>
      <c r="Q89" s="875">
        <f t="shared" si="31"/>
        <v>0</v>
      </c>
      <c r="R89" s="875">
        <f t="shared" si="31"/>
        <v>6200000000</v>
      </c>
      <c r="S89" s="833"/>
      <c r="T89" s="180"/>
      <c r="U89" s="733"/>
      <c r="V89" s="977"/>
      <c r="W89" s="621"/>
      <c r="X89" s="595"/>
      <c r="Y89" s="622"/>
      <c r="Z89" s="623"/>
      <c r="AA89" s="182"/>
      <c r="AB89" s="182"/>
      <c r="AC89" s="182"/>
    </row>
    <row r="90" spans="1:89" s="542" customFormat="1" ht="34.5" customHeight="1" thickBot="1" x14ac:dyDescent="0.3">
      <c r="A90" s="249">
        <v>1501</v>
      </c>
      <c r="B90" s="249" t="s">
        <v>84</v>
      </c>
      <c r="C90" s="249">
        <v>17</v>
      </c>
      <c r="D90" s="249" t="s">
        <v>2854</v>
      </c>
      <c r="E90" s="249" t="s">
        <v>2788</v>
      </c>
      <c r="F90" s="249" t="s">
        <v>94</v>
      </c>
      <c r="G90" s="249">
        <v>11</v>
      </c>
      <c r="H90" s="249" t="s">
        <v>39</v>
      </c>
      <c r="I90" s="249"/>
      <c r="J90" s="249" t="s">
        <v>40</v>
      </c>
      <c r="K90" s="1121" t="s">
        <v>2939</v>
      </c>
      <c r="L90" s="874">
        <v>1</v>
      </c>
      <c r="M90" s="827">
        <v>250000000</v>
      </c>
      <c r="N90" s="810">
        <f t="shared" ref="N90:N107" si="32">+M90*L90</f>
        <v>250000000</v>
      </c>
      <c r="O90" s="810">
        <v>0</v>
      </c>
      <c r="P90" s="810">
        <f t="shared" ref="P90:P107" si="33">+N90+O90</f>
        <v>250000000</v>
      </c>
      <c r="Q90" s="827">
        <v>0</v>
      </c>
      <c r="R90" s="810">
        <f t="shared" ref="R90:R107" si="34">+P90-Q90</f>
        <v>250000000</v>
      </c>
      <c r="S90" s="832"/>
      <c r="T90" s="180"/>
      <c r="U90" s="733"/>
      <c r="V90" s="873"/>
      <c r="W90" s="621"/>
      <c r="X90" s="595"/>
      <c r="Y90" s="622"/>
      <c r="Z90" s="623"/>
      <c r="AA90" s="182"/>
      <c r="AB90" s="182"/>
      <c r="AC90" s="182"/>
    </row>
    <row r="91" spans="1:89" s="542" customFormat="1" ht="34.5" customHeight="1" thickBot="1" x14ac:dyDescent="0.3">
      <c r="A91" s="874">
        <v>1501</v>
      </c>
      <c r="B91" s="874" t="s">
        <v>84</v>
      </c>
      <c r="C91" s="874">
        <v>17</v>
      </c>
      <c r="D91" s="874" t="s">
        <v>2854</v>
      </c>
      <c r="E91" s="874" t="s">
        <v>2788</v>
      </c>
      <c r="F91" s="874" t="s">
        <v>94</v>
      </c>
      <c r="G91" s="874">
        <v>11</v>
      </c>
      <c r="H91" s="874" t="s">
        <v>39</v>
      </c>
      <c r="I91" s="874"/>
      <c r="J91" s="874" t="s">
        <v>41</v>
      </c>
      <c r="K91" s="1121" t="s">
        <v>2940</v>
      </c>
      <c r="L91" s="874">
        <v>1</v>
      </c>
      <c r="M91" s="893">
        <v>450000000</v>
      </c>
      <c r="N91" s="810">
        <f t="shared" si="32"/>
        <v>450000000</v>
      </c>
      <c r="O91" s="810">
        <v>0</v>
      </c>
      <c r="P91" s="810">
        <f t="shared" si="33"/>
        <v>450000000</v>
      </c>
      <c r="Q91" s="827">
        <v>0</v>
      </c>
      <c r="R91" s="810">
        <f t="shared" si="34"/>
        <v>450000000</v>
      </c>
      <c r="S91" s="832"/>
      <c r="T91" s="180"/>
      <c r="U91" s="733"/>
      <c r="V91" s="873"/>
      <c r="W91" s="621"/>
      <c r="X91" s="595"/>
      <c r="Y91" s="622"/>
      <c r="Z91" s="623"/>
      <c r="AA91" s="182"/>
      <c r="AB91" s="182"/>
      <c r="AC91" s="182"/>
    </row>
    <row r="92" spans="1:89" s="542" customFormat="1" ht="34.5" customHeight="1" thickBot="1" x14ac:dyDescent="0.3">
      <c r="A92" s="874">
        <v>1501</v>
      </c>
      <c r="B92" s="874" t="s">
        <v>84</v>
      </c>
      <c r="C92" s="874">
        <v>17</v>
      </c>
      <c r="D92" s="874" t="s">
        <v>2854</v>
      </c>
      <c r="E92" s="874" t="s">
        <v>2788</v>
      </c>
      <c r="F92" s="874" t="s">
        <v>94</v>
      </c>
      <c r="G92" s="874">
        <v>11</v>
      </c>
      <c r="H92" s="874" t="s">
        <v>39</v>
      </c>
      <c r="I92" s="874"/>
      <c r="J92" s="874" t="s">
        <v>161</v>
      </c>
      <c r="K92" s="1121" t="s">
        <v>2959</v>
      </c>
      <c r="L92" s="874">
        <v>1</v>
      </c>
      <c r="M92" s="893">
        <v>380000000</v>
      </c>
      <c r="N92" s="810">
        <f t="shared" si="32"/>
        <v>380000000</v>
      </c>
      <c r="O92" s="810">
        <v>0</v>
      </c>
      <c r="P92" s="810">
        <f t="shared" si="33"/>
        <v>380000000</v>
      </c>
      <c r="Q92" s="827">
        <v>0</v>
      </c>
      <c r="R92" s="810">
        <f t="shared" si="34"/>
        <v>380000000</v>
      </c>
      <c r="S92" s="832"/>
      <c r="T92" s="180"/>
      <c r="U92" s="733"/>
      <c r="V92" s="873"/>
      <c r="W92" s="621"/>
      <c r="X92" s="595"/>
      <c r="Y92" s="622"/>
      <c r="Z92" s="623"/>
      <c r="AA92" s="182"/>
      <c r="AB92" s="182"/>
      <c r="AC92" s="182"/>
    </row>
    <row r="93" spans="1:89" s="542" customFormat="1" ht="34.5" customHeight="1" thickBot="1" x14ac:dyDescent="0.3">
      <c r="A93" s="874">
        <v>1501</v>
      </c>
      <c r="B93" s="874" t="s">
        <v>84</v>
      </c>
      <c r="C93" s="874">
        <v>17</v>
      </c>
      <c r="D93" s="874" t="s">
        <v>2854</v>
      </c>
      <c r="E93" s="874" t="s">
        <v>2788</v>
      </c>
      <c r="F93" s="874" t="s">
        <v>94</v>
      </c>
      <c r="G93" s="874">
        <v>11</v>
      </c>
      <c r="H93" s="874" t="s">
        <v>39</v>
      </c>
      <c r="I93" s="874"/>
      <c r="J93" s="874" t="s">
        <v>167</v>
      </c>
      <c r="K93" s="1121" t="s">
        <v>2960</v>
      </c>
      <c r="L93" s="874">
        <v>1</v>
      </c>
      <c r="M93" s="893">
        <v>350000000</v>
      </c>
      <c r="N93" s="810">
        <f t="shared" si="32"/>
        <v>350000000</v>
      </c>
      <c r="O93" s="810">
        <v>0</v>
      </c>
      <c r="P93" s="810">
        <f t="shared" si="33"/>
        <v>350000000</v>
      </c>
      <c r="Q93" s="827">
        <v>0</v>
      </c>
      <c r="R93" s="810">
        <f t="shared" si="34"/>
        <v>350000000</v>
      </c>
      <c r="S93" s="832"/>
      <c r="T93" s="180"/>
      <c r="U93" s="733"/>
      <c r="V93" s="873"/>
      <c r="W93" s="621"/>
      <c r="X93" s="595"/>
      <c r="Y93" s="622"/>
      <c r="Z93" s="623"/>
      <c r="AA93" s="182"/>
      <c r="AB93" s="182"/>
      <c r="AC93" s="182"/>
    </row>
    <row r="94" spans="1:89" s="542" customFormat="1" ht="34.5" customHeight="1" thickBot="1" x14ac:dyDescent="0.3">
      <c r="A94" s="874">
        <v>1501</v>
      </c>
      <c r="B94" s="874" t="s">
        <v>84</v>
      </c>
      <c r="C94" s="874">
        <v>17</v>
      </c>
      <c r="D94" s="874" t="s">
        <v>2854</v>
      </c>
      <c r="E94" s="874" t="s">
        <v>2788</v>
      </c>
      <c r="F94" s="874" t="s">
        <v>94</v>
      </c>
      <c r="G94" s="874">
        <v>11</v>
      </c>
      <c r="H94" s="874" t="s">
        <v>39</v>
      </c>
      <c r="I94" s="874"/>
      <c r="J94" s="874" t="s">
        <v>168</v>
      </c>
      <c r="K94" s="1121" t="s">
        <v>2941</v>
      </c>
      <c r="L94" s="874">
        <v>1</v>
      </c>
      <c r="M94" s="893">
        <v>350000000</v>
      </c>
      <c r="N94" s="810">
        <f t="shared" si="32"/>
        <v>350000000</v>
      </c>
      <c r="O94" s="810">
        <v>0</v>
      </c>
      <c r="P94" s="810">
        <f t="shared" si="33"/>
        <v>350000000</v>
      </c>
      <c r="Q94" s="827">
        <v>0</v>
      </c>
      <c r="R94" s="810">
        <f t="shared" si="34"/>
        <v>350000000</v>
      </c>
      <c r="S94" s="832"/>
      <c r="T94" s="180"/>
      <c r="U94" s="733"/>
      <c r="V94" s="873"/>
      <c r="W94" s="621"/>
      <c r="X94" s="595"/>
      <c r="Y94" s="622"/>
      <c r="Z94" s="623"/>
      <c r="AA94" s="182"/>
      <c r="AB94" s="182"/>
      <c r="AC94" s="182"/>
    </row>
    <row r="95" spans="1:89" s="542" customFormat="1" ht="34.5" customHeight="1" thickBot="1" x14ac:dyDescent="0.3">
      <c r="A95" s="874">
        <v>1501</v>
      </c>
      <c r="B95" s="874" t="s">
        <v>84</v>
      </c>
      <c r="C95" s="874">
        <v>17</v>
      </c>
      <c r="D95" s="874" t="s">
        <v>2854</v>
      </c>
      <c r="E95" s="874" t="s">
        <v>2788</v>
      </c>
      <c r="F95" s="874" t="s">
        <v>94</v>
      </c>
      <c r="G95" s="874">
        <v>11</v>
      </c>
      <c r="H95" s="874" t="s">
        <v>39</v>
      </c>
      <c r="I95" s="874"/>
      <c r="J95" s="874" t="s">
        <v>169</v>
      </c>
      <c r="K95" s="1121" t="s">
        <v>2942</v>
      </c>
      <c r="L95" s="874">
        <v>1</v>
      </c>
      <c r="M95" s="893">
        <v>210000000</v>
      </c>
      <c r="N95" s="810">
        <f t="shared" si="32"/>
        <v>210000000</v>
      </c>
      <c r="O95" s="810">
        <v>0</v>
      </c>
      <c r="P95" s="810">
        <f t="shared" si="33"/>
        <v>210000000</v>
      </c>
      <c r="Q95" s="827">
        <v>0</v>
      </c>
      <c r="R95" s="810">
        <f t="shared" si="34"/>
        <v>210000000</v>
      </c>
      <c r="S95" s="832"/>
      <c r="T95" s="180"/>
      <c r="U95" s="733"/>
      <c r="V95" s="873"/>
      <c r="W95" s="621"/>
      <c r="X95" s="595"/>
      <c r="Y95" s="622"/>
      <c r="Z95" s="623"/>
      <c r="AA95" s="182"/>
      <c r="AB95" s="182"/>
      <c r="AC95" s="182"/>
    </row>
    <row r="96" spans="1:89" s="542" customFormat="1" ht="34.5" customHeight="1" thickBot="1" x14ac:dyDescent="0.3">
      <c r="A96" s="874">
        <v>1501</v>
      </c>
      <c r="B96" s="874" t="s">
        <v>84</v>
      </c>
      <c r="C96" s="874">
        <v>17</v>
      </c>
      <c r="D96" s="874" t="s">
        <v>2854</v>
      </c>
      <c r="E96" s="874" t="s">
        <v>2788</v>
      </c>
      <c r="F96" s="874" t="s">
        <v>94</v>
      </c>
      <c r="G96" s="874">
        <v>11</v>
      </c>
      <c r="H96" s="874" t="s">
        <v>39</v>
      </c>
      <c r="I96" s="874"/>
      <c r="J96" s="874" t="s">
        <v>170</v>
      </c>
      <c r="K96" s="1121" t="s">
        <v>2945</v>
      </c>
      <c r="L96" s="874">
        <v>1</v>
      </c>
      <c r="M96" s="893">
        <v>200000000</v>
      </c>
      <c r="N96" s="810">
        <f t="shared" si="32"/>
        <v>200000000</v>
      </c>
      <c r="O96" s="810">
        <v>0</v>
      </c>
      <c r="P96" s="810">
        <f t="shared" si="33"/>
        <v>200000000</v>
      </c>
      <c r="Q96" s="827">
        <v>0</v>
      </c>
      <c r="R96" s="810">
        <f t="shared" si="34"/>
        <v>200000000</v>
      </c>
      <c r="S96" s="832"/>
      <c r="T96" s="180"/>
      <c r="U96" s="733"/>
      <c r="V96" s="873"/>
      <c r="W96" s="621"/>
      <c r="X96" s="595"/>
      <c r="Y96" s="622"/>
      <c r="Z96" s="623"/>
      <c r="AA96" s="182"/>
      <c r="AB96" s="182"/>
      <c r="AC96" s="182"/>
    </row>
    <row r="97" spans="1:29" s="542" customFormat="1" ht="39" customHeight="1" thickBot="1" x14ac:dyDescent="0.3">
      <c r="A97" s="874">
        <v>1501</v>
      </c>
      <c r="B97" s="874" t="s">
        <v>84</v>
      </c>
      <c r="C97" s="874">
        <v>17</v>
      </c>
      <c r="D97" s="874" t="s">
        <v>2854</v>
      </c>
      <c r="E97" s="874" t="s">
        <v>2788</v>
      </c>
      <c r="F97" s="874" t="s">
        <v>94</v>
      </c>
      <c r="G97" s="874">
        <v>11</v>
      </c>
      <c r="H97" s="874" t="s">
        <v>39</v>
      </c>
      <c r="I97" s="874"/>
      <c r="J97" s="874" t="s">
        <v>2840</v>
      </c>
      <c r="K97" s="1121" t="s">
        <v>2946</v>
      </c>
      <c r="L97" s="874">
        <v>1</v>
      </c>
      <c r="M97" s="893">
        <v>200000000</v>
      </c>
      <c r="N97" s="810">
        <f t="shared" si="32"/>
        <v>200000000</v>
      </c>
      <c r="O97" s="810">
        <v>0</v>
      </c>
      <c r="P97" s="810">
        <f t="shared" si="33"/>
        <v>200000000</v>
      </c>
      <c r="Q97" s="827">
        <v>0</v>
      </c>
      <c r="R97" s="810">
        <f t="shared" si="34"/>
        <v>200000000</v>
      </c>
      <c r="S97" s="832"/>
      <c r="T97" s="180"/>
      <c r="U97" s="733"/>
      <c r="V97" s="873"/>
      <c r="W97" s="621"/>
      <c r="X97" s="595"/>
      <c r="Y97" s="622"/>
      <c r="Z97" s="623"/>
      <c r="AA97" s="182"/>
      <c r="AB97" s="182"/>
      <c r="AC97" s="182"/>
    </row>
    <row r="98" spans="1:29" s="542" customFormat="1" ht="34.5" customHeight="1" thickBot="1" x14ac:dyDescent="0.3">
      <c r="A98" s="874">
        <v>1501</v>
      </c>
      <c r="B98" s="874" t="s">
        <v>84</v>
      </c>
      <c r="C98" s="874">
        <v>17</v>
      </c>
      <c r="D98" s="874" t="s">
        <v>2854</v>
      </c>
      <c r="E98" s="874" t="s">
        <v>2788</v>
      </c>
      <c r="F98" s="874" t="s">
        <v>94</v>
      </c>
      <c r="G98" s="874">
        <v>11</v>
      </c>
      <c r="H98" s="874" t="s">
        <v>39</v>
      </c>
      <c r="I98" s="874"/>
      <c r="J98" s="874" t="s">
        <v>2841</v>
      </c>
      <c r="K98" s="1121" t="s">
        <v>2947</v>
      </c>
      <c r="L98" s="874">
        <v>1</v>
      </c>
      <c r="M98" s="893">
        <v>200000000</v>
      </c>
      <c r="N98" s="810">
        <f t="shared" si="32"/>
        <v>200000000</v>
      </c>
      <c r="O98" s="810">
        <v>0</v>
      </c>
      <c r="P98" s="810">
        <f t="shared" si="33"/>
        <v>200000000</v>
      </c>
      <c r="Q98" s="827">
        <v>0</v>
      </c>
      <c r="R98" s="810">
        <f t="shared" si="34"/>
        <v>200000000</v>
      </c>
      <c r="S98" s="832"/>
      <c r="T98" s="180"/>
      <c r="U98" s="733"/>
      <c r="V98" s="873"/>
      <c r="W98" s="621"/>
      <c r="X98" s="595"/>
      <c r="Y98" s="622"/>
      <c r="Z98" s="623"/>
      <c r="AA98" s="182"/>
      <c r="AB98" s="182"/>
      <c r="AC98" s="182"/>
    </row>
    <row r="99" spans="1:29" s="542" customFormat="1" ht="50.25" customHeight="1" thickBot="1" x14ac:dyDescent="0.3">
      <c r="A99" s="874">
        <v>1501</v>
      </c>
      <c r="B99" s="874" t="s">
        <v>84</v>
      </c>
      <c r="C99" s="874">
        <v>17</v>
      </c>
      <c r="D99" s="874" t="s">
        <v>2854</v>
      </c>
      <c r="E99" s="874" t="s">
        <v>2788</v>
      </c>
      <c r="F99" s="874" t="s">
        <v>94</v>
      </c>
      <c r="G99" s="874">
        <v>11</v>
      </c>
      <c r="H99" s="874" t="s">
        <v>39</v>
      </c>
      <c r="I99" s="874"/>
      <c r="J99" s="874" t="s">
        <v>2842</v>
      </c>
      <c r="K99" s="1121" t="s">
        <v>2948</v>
      </c>
      <c r="L99" s="874">
        <v>1</v>
      </c>
      <c r="M99" s="893">
        <v>250000000</v>
      </c>
      <c r="N99" s="810">
        <f t="shared" si="32"/>
        <v>250000000</v>
      </c>
      <c r="O99" s="810">
        <v>0</v>
      </c>
      <c r="P99" s="810">
        <f t="shared" si="33"/>
        <v>250000000</v>
      </c>
      <c r="Q99" s="827">
        <v>0</v>
      </c>
      <c r="R99" s="810">
        <f t="shared" si="34"/>
        <v>250000000</v>
      </c>
      <c r="S99" s="832"/>
      <c r="T99" s="180"/>
      <c r="U99" s="733"/>
      <c r="V99" s="873"/>
      <c r="W99" s="621"/>
      <c r="X99" s="595"/>
      <c r="Y99" s="622"/>
      <c r="Z99" s="623"/>
      <c r="AA99" s="182"/>
      <c r="AB99" s="182"/>
      <c r="AC99" s="182"/>
    </row>
    <row r="100" spans="1:29" s="542" customFormat="1" ht="34.5" customHeight="1" thickBot="1" x14ac:dyDescent="0.3">
      <c r="A100" s="874">
        <v>1501</v>
      </c>
      <c r="B100" s="874" t="s">
        <v>84</v>
      </c>
      <c r="C100" s="874">
        <v>17</v>
      </c>
      <c r="D100" s="874" t="s">
        <v>2854</v>
      </c>
      <c r="E100" s="874" t="s">
        <v>2788</v>
      </c>
      <c r="F100" s="874" t="s">
        <v>94</v>
      </c>
      <c r="G100" s="874">
        <v>11</v>
      </c>
      <c r="H100" s="874" t="s">
        <v>39</v>
      </c>
      <c r="I100" s="874"/>
      <c r="J100" s="874" t="s">
        <v>2843</v>
      </c>
      <c r="K100" s="1121" t="s">
        <v>2949</v>
      </c>
      <c r="L100" s="874">
        <v>1</v>
      </c>
      <c r="M100" s="893">
        <v>450000000</v>
      </c>
      <c r="N100" s="810">
        <f t="shared" si="32"/>
        <v>450000000</v>
      </c>
      <c r="O100" s="810">
        <v>0</v>
      </c>
      <c r="P100" s="810">
        <f t="shared" si="33"/>
        <v>450000000</v>
      </c>
      <c r="Q100" s="827">
        <v>0</v>
      </c>
      <c r="R100" s="810">
        <f t="shared" si="34"/>
        <v>450000000</v>
      </c>
      <c r="S100" s="832"/>
      <c r="T100" s="180"/>
      <c r="U100" s="733"/>
      <c r="V100" s="873"/>
      <c r="W100" s="621"/>
      <c r="X100" s="595"/>
      <c r="Y100" s="622"/>
      <c r="Z100" s="623"/>
      <c r="AA100" s="182"/>
      <c r="AB100" s="182"/>
      <c r="AC100" s="182"/>
    </row>
    <row r="101" spans="1:29" s="542" customFormat="1" ht="34.5" customHeight="1" thickBot="1" x14ac:dyDescent="0.3">
      <c r="A101" s="874">
        <v>1501</v>
      </c>
      <c r="B101" s="874" t="s">
        <v>84</v>
      </c>
      <c r="C101" s="874">
        <v>17</v>
      </c>
      <c r="D101" s="874" t="s">
        <v>2854</v>
      </c>
      <c r="E101" s="874" t="s">
        <v>2788</v>
      </c>
      <c r="F101" s="874" t="s">
        <v>94</v>
      </c>
      <c r="G101" s="874">
        <v>11</v>
      </c>
      <c r="H101" s="874" t="s">
        <v>39</v>
      </c>
      <c r="I101" s="874"/>
      <c r="J101" s="874" t="s">
        <v>2844</v>
      </c>
      <c r="K101" s="1121" t="s">
        <v>2950</v>
      </c>
      <c r="L101" s="874">
        <v>1</v>
      </c>
      <c r="M101" s="893">
        <v>400000000</v>
      </c>
      <c r="N101" s="810">
        <f t="shared" si="32"/>
        <v>400000000</v>
      </c>
      <c r="O101" s="810">
        <v>0</v>
      </c>
      <c r="P101" s="810">
        <f t="shared" si="33"/>
        <v>400000000</v>
      </c>
      <c r="Q101" s="827">
        <v>0</v>
      </c>
      <c r="R101" s="810">
        <f t="shared" si="34"/>
        <v>400000000</v>
      </c>
      <c r="S101" s="832"/>
      <c r="T101" s="180"/>
      <c r="U101" s="733"/>
      <c r="V101" s="873"/>
      <c r="W101" s="621"/>
      <c r="X101" s="595"/>
      <c r="Y101" s="622"/>
      <c r="Z101" s="623"/>
      <c r="AA101" s="182"/>
      <c r="AB101" s="182"/>
      <c r="AC101" s="182"/>
    </row>
    <row r="102" spans="1:29" s="542" customFormat="1" ht="34.5" customHeight="1" thickBot="1" x14ac:dyDescent="0.3">
      <c r="A102" s="874">
        <v>1501</v>
      </c>
      <c r="B102" s="874" t="s">
        <v>84</v>
      </c>
      <c r="C102" s="874">
        <v>17</v>
      </c>
      <c r="D102" s="874" t="s">
        <v>2854</v>
      </c>
      <c r="E102" s="874" t="s">
        <v>2788</v>
      </c>
      <c r="F102" s="874" t="s">
        <v>94</v>
      </c>
      <c r="G102" s="874">
        <v>11</v>
      </c>
      <c r="H102" s="874" t="s">
        <v>39</v>
      </c>
      <c r="I102" s="874"/>
      <c r="J102" s="874" t="s">
        <v>2845</v>
      </c>
      <c r="K102" s="1121" t="s">
        <v>2951</v>
      </c>
      <c r="L102" s="874">
        <v>1</v>
      </c>
      <c r="M102" s="893">
        <v>600000000</v>
      </c>
      <c r="N102" s="810">
        <f t="shared" si="32"/>
        <v>600000000</v>
      </c>
      <c r="O102" s="810">
        <v>0</v>
      </c>
      <c r="P102" s="810">
        <f t="shared" si="33"/>
        <v>600000000</v>
      </c>
      <c r="Q102" s="827">
        <v>0</v>
      </c>
      <c r="R102" s="810">
        <f t="shared" si="34"/>
        <v>600000000</v>
      </c>
      <c r="S102" s="832"/>
      <c r="T102" s="180"/>
      <c r="U102" s="733"/>
      <c r="V102" s="873"/>
      <c r="W102" s="621"/>
      <c r="X102" s="595"/>
      <c r="Y102" s="622"/>
      <c r="Z102" s="623"/>
      <c r="AA102" s="182"/>
      <c r="AB102" s="182"/>
      <c r="AC102" s="182"/>
    </row>
    <row r="103" spans="1:29" s="542" customFormat="1" ht="34.5" customHeight="1" thickBot="1" x14ac:dyDescent="0.3">
      <c r="A103" s="874">
        <v>1501</v>
      </c>
      <c r="B103" s="874" t="s">
        <v>84</v>
      </c>
      <c r="C103" s="874">
        <v>17</v>
      </c>
      <c r="D103" s="874" t="s">
        <v>2854</v>
      </c>
      <c r="E103" s="874" t="s">
        <v>2788</v>
      </c>
      <c r="F103" s="874" t="s">
        <v>94</v>
      </c>
      <c r="G103" s="874">
        <v>11</v>
      </c>
      <c r="H103" s="874" t="s">
        <v>39</v>
      </c>
      <c r="I103" s="874"/>
      <c r="J103" s="874" t="s">
        <v>2846</v>
      </c>
      <c r="K103" s="1121" t="s">
        <v>2953</v>
      </c>
      <c r="L103" s="874">
        <v>1</v>
      </c>
      <c r="M103" s="893">
        <v>350000000</v>
      </c>
      <c r="N103" s="810">
        <f t="shared" si="32"/>
        <v>350000000</v>
      </c>
      <c r="O103" s="810">
        <v>0</v>
      </c>
      <c r="P103" s="810">
        <f t="shared" si="33"/>
        <v>350000000</v>
      </c>
      <c r="Q103" s="827">
        <v>0</v>
      </c>
      <c r="R103" s="810">
        <f t="shared" si="34"/>
        <v>350000000</v>
      </c>
      <c r="S103" s="832"/>
      <c r="T103" s="180"/>
      <c r="U103" s="733"/>
      <c r="V103" s="873"/>
      <c r="W103" s="621"/>
      <c r="X103" s="595"/>
      <c r="Y103" s="622"/>
      <c r="Z103" s="623"/>
      <c r="AA103" s="182"/>
      <c r="AB103" s="182"/>
      <c r="AC103" s="182"/>
    </row>
    <row r="104" spans="1:29" s="542" customFormat="1" ht="34.5" customHeight="1" thickBot="1" x14ac:dyDescent="0.3">
      <c r="A104" s="874">
        <v>1501</v>
      </c>
      <c r="B104" s="874" t="s">
        <v>84</v>
      </c>
      <c r="C104" s="874">
        <v>17</v>
      </c>
      <c r="D104" s="874" t="s">
        <v>2854</v>
      </c>
      <c r="E104" s="874" t="s">
        <v>2788</v>
      </c>
      <c r="F104" s="874" t="s">
        <v>94</v>
      </c>
      <c r="G104" s="874">
        <v>11</v>
      </c>
      <c r="H104" s="874" t="s">
        <v>39</v>
      </c>
      <c r="I104" s="874"/>
      <c r="J104" s="874" t="s">
        <v>2847</v>
      </c>
      <c r="K104" s="1121" t="s">
        <v>2954</v>
      </c>
      <c r="L104" s="874">
        <v>1</v>
      </c>
      <c r="M104" s="893">
        <v>200000000</v>
      </c>
      <c r="N104" s="810">
        <f t="shared" si="32"/>
        <v>200000000</v>
      </c>
      <c r="O104" s="810">
        <v>0</v>
      </c>
      <c r="P104" s="810">
        <f t="shared" si="33"/>
        <v>200000000</v>
      </c>
      <c r="Q104" s="827">
        <v>0</v>
      </c>
      <c r="R104" s="810">
        <f t="shared" si="34"/>
        <v>200000000</v>
      </c>
      <c r="S104" s="832"/>
      <c r="T104" s="180"/>
      <c r="U104" s="733"/>
      <c r="V104" s="873"/>
      <c r="W104" s="621"/>
      <c r="X104" s="595"/>
      <c r="Y104" s="622"/>
      <c r="Z104" s="623"/>
      <c r="AA104" s="182"/>
      <c r="AB104" s="182"/>
      <c r="AC104" s="182"/>
    </row>
    <row r="105" spans="1:29" s="542" customFormat="1" ht="34.5" customHeight="1" thickBot="1" x14ac:dyDescent="0.3">
      <c r="A105" s="874">
        <v>1501</v>
      </c>
      <c r="B105" s="874" t="s">
        <v>84</v>
      </c>
      <c r="C105" s="874">
        <v>17</v>
      </c>
      <c r="D105" s="874" t="s">
        <v>2854</v>
      </c>
      <c r="E105" s="874" t="s">
        <v>2788</v>
      </c>
      <c r="F105" s="874" t="s">
        <v>94</v>
      </c>
      <c r="G105" s="874">
        <v>11</v>
      </c>
      <c r="H105" s="874" t="s">
        <v>39</v>
      </c>
      <c r="I105" s="874"/>
      <c r="J105" s="874" t="s">
        <v>2848</v>
      </c>
      <c r="K105" s="1121" t="s">
        <v>2955</v>
      </c>
      <c r="L105" s="874">
        <v>1</v>
      </c>
      <c r="M105" s="893">
        <v>200000000</v>
      </c>
      <c r="N105" s="810">
        <f t="shared" si="32"/>
        <v>200000000</v>
      </c>
      <c r="O105" s="810">
        <v>0</v>
      </c>
      <c r="P105" s="810">
        <f t="shared" si="33"/>
        <v>200000000</v>
      </c>
      <c r="Q105" s="827">
        <v>0</v>
      </c>
      <c r="R105" s="810">
        <f t="shared" si="34"/>
        <v>200000000</v>
      </c>
      <c r="S105" s="832"/>
      <c r="T105" s="180"/>
      <c r="U105" s="733"/>
      <c r="V105" s="873"/>
      <c r="W105" s="621"/>
      <c r="X105" s="595"/>
      <c r="Y105" s="622"/>
      <c r="Z105" s="623"/>
      <c r="AA105" s="182"/>
      <c r="AB105" s="182"/>
      <c r="AC105" s="182"/>
    </row>
    <row r="106" spans="1:29" s="542" customFormat="1" ht="34.5" customHeight="1" thickBot="1" x14ac:dyDescent="0.3">
      <c r="A106" s="874">
        <v>1501</v>
      </c>
      <c r="B106" s="874" t="s">
        <v>84</v>
      </c>
      <c r="C106" s="874">
        <v>17</v>
      </c>
      <c r="D106" s="874" t="s">
        <v>2854</v>
      </c>
      <c r="E106" s="874" t="s">
        <v>2788</v>
      </c>
      <c r="F106" s="874" t="s">
        <v>94</v>
      </c>
      <c r="G106" s="874">
        <v>11</v>
      </c>
      <c r="H106" s="874" t="s">
        <v>39</v>
      </c>
      <c r="I106" s="874"/>
      <c r="J106" s="874" t="s">
        <v>2849</v>
      </c>
      <c r="K106" s="1121" t="s">
        <v>2956</v>
      </c>
      <c r="L106" s="874">
        <v>1</v>
      </c>
      <c r="M106" s="893">
        <v>210000000</v>
      </c>
      <c r="N106" s="810">
        <f t="shared" si="32"/>
        <v>210000000</v>
      </c>
      <c r="O106" s="810">
        <v>0</v>
      </c>
      <c r="P106" s="810">
        <f t="shared" si="33"/>
        <v>210000000</v>
      </c>
      <c r="Q106" s="827">
        <v>0</v>
      </c>
      <c r="R106" s="810">
        <f t="shared" si="34"/>
        <v>210000000</v>
      </c>
      <c r="S106" s="832"/>
      <c r="T106" s="180"/>
      <c r="U106" s="733"/>
      <c r="V106" s="873"/>
      <c r="W106" s="621"/>
      <c r="X106" s="595"/>
      <c r="Y106" s="622"/>
      <c r="Z106" s="623"/>
      <c r="AA106" s="182"/>
      <c r="AB106" s="182"/>
      <c r="AC106" s="182"/>
    </row>
    <row r="107" spans="1:29" s="542" customFormat="1" ht="34.5" customHeight="1" thickBot="1" x14ac:dyDescent="0.3">
      <c r="A107" s="874">
        <v>1501</v>
      </c>
      <c r="B107" s="874" t="s">
        <v>84</v>
      </c>
      <c r="C107" s="874">
        <v>17</v>
      </c>
      <c r="D107" s="874" t="s">
        <v>2854</v>
      </c>
      <c r="E107" s="874" t="s">
        <v>2788</v>
      </c>
      <c r="F107" s="874" t="s">
        <v>94</v>
      </c>
      <c r="G107" s="874">
        <v>11</v>
      </c>
      <c r="H107" s="874" t="s">
        <v>39</v>
      </c>
      <c r="I107" s="874"/>
      <c r="J107" s="874" t="s">
        <v>2850</v>
      </c>
      <c r="K107" s="1121" t="s">
        <v>2957</v>
      </c>
      <c r="L107" s="874">
        <v>1</v>
      </c>
      <c r="M107" s="893">
        <v>200000000</v>
      </c>
      <c r="N107" s="810">
        <f t="shared" si="32"/>
        <v>200000000</v>
      </c>
      <c r="O107" s="810">
        <v>0</v>
      </c>
      <c r="P107" s="810">
        <f t="shared" si="33"/>
        <v>200000000</v>
      </c>
      <c r="Q107" s="827">
        <v>0</v>
      </c>
      <c r="R107" s="810">
        <f t="shared" si="34"/>
        <v>200000000</v>
      </c>
      <c r="S107" s="832"/>
      <c r="T107" s="180"/>
      <c r="U107" s="733"/>
      <c r="V107" s="873"/>
      <c r="W107" s="621"/>
      <c r="X107" s="595"/>
      <c r="Y107" s="622"/>
      <c r="Z107" s="623"/>
      <c r="AA107" s="182"/>
      <c r="AB107" s="182"/>
      <c r="AC107" s="182"/>
    </row>
    <row r="108" spans="1:29" s="542" customFormat="1" ht="34.5" customHeight="1" thickBot="1" x14ac:dyDescent="0.3">
      <c r="A108" s="874">
        <v>1501</v>
      </c>
      <c r="B108" s="874" t="s">
        <v>84</v>
      </c>
      <c r="C108" s="874">
        <v>17</v>
      </c>
      <c r="D108" s="874" t="s">
        <v>2854</v>
      </c>
      <c r="E108" s="874" t="s">
        <v>2788</v>
      </c>
      <c r="F108" s="874" t="s">
        <v>94</v>
      </c>
      <c r="G108" s="874">
        <v>11</v>
      </c>
      <c r="H108" s="874" t="s">
        <v>39</v>
      </c>
      <c r="I108" s="874"/>
      <c r="J108" s="874" t="s">
        <v>2851</v>
      </c>
      <c r="K108" s="1121" t="s">
        <v>2943</v>
      </c>
      <c r="L108" s="874">
        <v>1</v>
      </c>
      <c r="M108" s="893">
        <v>200000000</v>
      </c>
      <c r="N108" s="810">
        <f>+M108*L108</f>
        <v>200000000</v>
      </c>
      <c r="O108" s="810">
        <v>0</v>
      </c>
      <c r="P108" s="810">
        <f>+N108+O108</f>
        <v>200000000</v>
      </c>
      <c r="Q108" s="827">
        <v>0</v>
      </c>
      <c r="R108" s="810">
        <f>+P108-Q108</f>
        <v>200000000</v>
      </c>
      <c r="S108" s="832"/>
      <c r="T108" s="180"/>
      <c r="U108" s="733"/>
      <c r="V108" s="873"/>
      <c r="W108" s="621"/>
      <c r="X108" s="595"/>
      <c r="Y108" s="622"/>
      <c r="Z108" s="623"/>
      <c r="AA108" s="182"/>
      <c r="AB108" s="182"/>
      <c r="AC108" s="182"/>
    </row>
    <row r="109" spans="1:29" s="542" customFormat="1" ht="34.5" customHeight="1" thickBot="1" x14ac:dyDescent="0.3">
      <c r="A109" s="874">
        <v>1501</v>
      </c>
      <c r="B109" s="874" t="s">
        <v>84</v>
      </c>
      <c r="C109" s="874">
        <v>17</v>
      </c>
      <c r="D109" s="874" t="s">
        <v>2854</v>
      </c>
      <c r="E109" s="874" t="s">
        <v>2788</v>
      </c>
      <c r="F109" s="874" t="s">
        <v>94</v>
      </c>
      <c r="G109" s="874">
        <v>11</v>
      </c>
      <c r="H109" s="874" t="s">
        <v>39</v>
      </c>
      <c r="I109" s="874"/>
      <c r="J109" s="874" t="s">
        <v>2852</v>
      </c>
      <c r="K109" s="1121" t="s">
        <v>2944</v>
      </c>
      <c r="L109" s="874">
        <v>1</v>
      </c>
      <c r="M109" s="893">
        <v>200000000</v>
      </c>
      <c r="N109" s="810">
        <f>+M109*L109</f>
        <v>200000000</v>
      </c>
      <c r="O109" s="810">
        <v>0</v>
      </c>
      <c r="P109" s="810">
        <f>+N109+O109</f>
        <v>200000000</v>
      </c>
      <c r="Q109" s="827">
        <v>0</v>
      </c>
      <c r="R109" s="810">
        <f>+P109-Q109</f>
        <v>200000000</v>
      </c>
      <c r="S109" s="832"/>
      <c r="T109" s="180"/>
      <c r="U109" s="733"/>
      <c r="V109" s="873"/>
      <c r="W109" s="621"/>
      <c r="X109" s="595"/>
      <c r="Y109" s="622"/>
      <c r="Z109" s="623"/>
      <c r="AA109" s="182"/>
      <c r="AB109" s="182"/>
      <c r="AC109" s="182"/>
    </row>
    <row r="110" spans="1:29" s="542" customFormat="1" ht="42.75" customHeight="1" x14ac:dyDescent="0.25">
      <c r="A110" s="874">
        <v>1501</v>
      </c>
      <c r="B110" s="874" t="s">
        <v>84</v>
      </c>
      <c r="C110" s="874">
        <v>17</v>
      </c>
      <c r="D110" s="874" t="s">
        <v>2854</v>
      </c>
      <c r="E110" s="874" t="s">
        <v>2788</v>
      </c>
      <c r="F110" s="874" t="s">
        <v>94</v>
      </c>
      <c r="G110" s="874">
        <v>11</v>
      </c>
      <c r="H110" s="874" t="s">
        <v>39</v>
      </c>
      <c r="I110" s="874"/>
      <c r="J110" s="874" t="s">
        <v>2853</v>
      </c>
      <c r="K110" s="1121" t="s">
        <v>2952</v>
      </c>
      <c r="L110" s="874">
        <v>1</v>
      </c>
      <c r="M110" s="893">
        <v>350000000</v>
      </c>
      <c r="N110" s="810">
        <f>+M110*L110</f>
        <v>350000000</v>
      </c>
      <c r="O110" s="810">
        <v>0</v>
      </c>
      <c r="P110" s="810">
        <f>+N110+O110</f>
        <v>350000000</v>
      </c>
      <c r="Q110" s="827">
        <v>0</v>
      </c>
      <c r="R110" s="810">
        <f>+P110-Q110</f>
        <v>350000000</v>
      </c>
      <c r="S110" s="832"/>
      <c r="T110" s="180"/>
      <c r="U110" s="733"/>
      <c r="V110" s="873"/>
      <c r="W110" s="621"/>
      <c r="X110" s="595"/>
      <c r="Y110" s="622"/>
      <c r="Z110" s="623"/>
      <c r="AA110" s="182"/>
      <c r="AB110" s="182"/>
      <c r="AC110" s="182"/>
    </row>
    <row r="111" spans="1:29" s="606" customFormat="1" ht="39" customHeight="1" thickBot="1" x14ac:dyDescent="0.3">
      <c r="A111" s="1260" t="s">
        <v>49</v>
      </c>
      <c r="B111" s="1260"/>
      <c r="C111" s="1260"/>
      <c r="D111" s="1260"/>
      <c r="E111" s="1260"/>
      <c r="F111" s="1260"/>
      <c r="G111" s="1260"/>
      <c r="H111" s="1260"/>
      <c r="I111" s="1260"/>
      <c r="J111" s="1260"/>
      <c r="K111" s="1260"/>
      <c r="L111" s="1260"/>
      <c r="M111" s="636">
        <f>+M87</f>
        <v>6200000000</v>
      </c>
      <c r="N111" s="636">
        <f t="shared" ref="N111:R111" si="35">+N87</f>
        <v>6200000000</v>
      </c>
      <c r="O111" s="636">
        <f t="shared" si="35"/>
        <v>0</v>
      </c>
      <c r="P111" s="636">
        <f t="shared" si="35"/>
        <v>6200000000</v>
      </c>
      <c r="Q111" s="636">
        <f t="shared" si="35"/>
        <v>0</v>
      </c>
      <c r="R111" s="636">
        <f t="shared" si="35"/>
        <v>6200000000</v>
      </c>
      <c r="S111" s="833"/>
      <c r="T111" s="180"/>
      <c r="U111" s="695"/>
      <c r="V111" s="973"/>
      <c r="W111" s="605"/>
      <c r="X111" s="595"/>
      <c r="Y111" s="618"/>
      <c r="Z111" s="619"/>
      <c r="AA111" s="182"/>
      <c r="AB111" s="182"/>
      <c r="AC111" s="182"/>
    </row>
    <row r="112" spans="1:29" s="224" customFormat="1" ht="36.75" customHeight="1" x14ac:dyDescent="0.25">
      <c r="A112" s="1249"/>
      <c r="B112" s="1250"/>
      <c r="C112" s="1250"/>
      <c r="D112" s="1250"/>
      <c r="E112" s="1250"/>
      <c r="F112" s="1250"/>
      <c r="G112" s="1250"/>
      <c r="H112" s="1250"/>
      <c r="I112" s="1250"/>
      <c r="J112" s="1251"/>
      <c r="K112" s="607" t="s">
        <v>2921</v>
      </c>
      <c r="L112" s="1252"/>
      <c r="M112" s="1250"/>
      <c r="N112" s="1250"/>
      <c r="O112" s="1250"/>
      <c r="P112" s="1250"/>
      <c r="Q112" s="1250"/>
      <c r="R112" s="1259"/>
      <c r="S112" s="1058"/>
      <c r="T112" s="1059"/>
      <c r="U112" s="1060"/>
      <c r="V112" s="1061"/>
      <c r="W112" s="1062"/>
      <c r="X112" s="694"/>
      <c r="Y112" s="1043"/>
      <c r="Z112" s="1043"/>
      <c r="AA112" s="182"/>
      <c r="AB112" s="182"/>
      <c r="AC112" s="182"/>
    </row>
    <row r="113" spans="1:47" s="224" customFormat="1" ht="38.25" customHeight="1" x14ac:dyDescent="0.25">
      <c r="A113" s="609">
        <v>1501</v>
      </c>
      <c r="B113" s="610" t="s">
        <v>84</v>
      </c>
      <c r="C113" s="679">
        <v>17</v>
      </c>
      <c r="D113" s="679" t="s">
        <v>2854</v>
      </c>
      <c r="E113" s="602" t="s">
        <v>2920</v>
      </c>
      <c r="F113" s="1222"/>
      <c r="G113" s="1223"/>
      <c r="H113" s="1223"/>
      <c r="I113" s="1223"/>
      <c r="J113" s="1224"/>
      <c r="K113" s="589" t="s">
        <v>2922</v>
      </c>
      <c r="L113" s="954"/>
      <c r="M113" s="955">
        <f>+M114</f>
        <v>4000000000</v>
      </c>
      <c r="N113" s="180">
        <f t="shared" ref="N113:R113" si="36">+N114</f>
        <v>4000000000</v>
      </c>
      <c r="O113" s="180">
        <f t="shared" si="36"/>
        <v>0</v>
      </c>
      <c r="P113" s="180">
        <f t="shared" si="36"/>
        <v>4000000000</v>
      </c>
      <c r="Q113" s="180">
        <f t="shared" si="36"/>
        <v>0</v>
      </c>
      <c r="R113" s="1032">
        <f t="shared" si="36"/>
        <v>4000000000</v>
      </c>
      <c r="S113" s="1051"/>
      <c r="T113" s="603"/>
      <c r="U113" s="733"/>
      <c r="V113" s="974"/>
      <c r="W113" s="603"/>
      <c r="X113" s="603"/>
      <c r="Y113" s="603"/>
      <c r="Z113" s="603"/>
      <c r="AA113" s="592"/>
      <c r="AB113" s="592"/>
      <c r="AC113" s="592"/>
      <c r="AD113" s="603"/>
      <c r="AE113" s="603"/>
      <c r="AF113" s="603"/>
      <c r="AG113" s="603"/>
      <c r="AH113" s="603"/>
      <c r="AI113" s="603"/>
      <c r="AJ113" s="603"/>
      <c r="AK113" s="603"/>
      <c r="AL113" s="603"/>
      <c r="AM113" s="603"/>
      <c r="AN113" s="603"/>
      <c r="AO113" s="603"/>
      <c r="AP113" s="603"/>
      <c r="AQ113" s="603"/>
      <c r="AR113" s="603"/>
      <c r="AS113" s="603"/>
      <c r="AT113" s="603"/>
      <c r="AU113" s="603"/>
    </row>
    <row r="114" spans="1:47" s="224" customFormat="1" ht="33.75" customHeight="1" thickBot="1" x14ac:dyDescent="0.3">
      <c r="A114" s="1012">
        <v>1501</v>
      </c>
      <c r="B114" s="1013" t="s">
        <v>84</v>
      </c>
      <c r="C114" s="1014">
        <v>17</v>
      </c>
      <c r="D114" s="1014" t="s">
        <v>2854</v>
      </c>
      <c r="E114" s="1015" t="s">
        <v>2920</v>
      </c>
      <c r="F114" s="1013" t="s">
        <v>94</v>
      </c>
      <c r="G114" s="1264"/>
      <c r="H114" s="1265"/>
      <c r="I114" s="1265"/>
      <c r="J114" s="1266"/>
      <c r="K114" s="1016" t="s">
        <v>143</v>
      </c>
      <c r="L114" s="1017"/>
      <c r="M114" s="1018">
        <f>+M115+M117+M119+M121</f>
        <v>4000000000</v>
      </c>
      <c r="N114" s="604">
        <f t="shared" ref="N114:R114" si="37">+N115+N117+N119+N121</f>
        <v>4000000000</v>
      </c>
      <c r="O114" s="604">
        <f t="shared" si="37"/>
        <v>0</v>
      </c>
      <c r="P114" s="604">
        <f t="shared" si="37"/>
        <v>4000000000</v>
      </c>
      <c r="Q114" s="604">
        <f t="shared" si="37"/>
        <v>0</v>
      </c>
      <c r="R114" s="1054">
        <f t="shared" si="37"/>
        <v>4000000000</v>
      </c>
      <c r="S114" s="1051"/>
      <c r="T114" s="603"/>
      <c r="U114" s="733"/>
      <c r="V114" s="873"/>
      <c r="W114" s="265"/>
      <c r="X114" s="603"/>
      <c r="Y114" s="603"/>
      <c r="Z114" s="603"/>
      <c r="AA114" s="592"/>
      <c r="AB114" s="592"/>
      <c r="AC114" s="592"/>
      <c r="AD114" s="603"/>
      <c r="AE114" s="603"/>
      <c r="AF114" s="603"/>
      <c r="AG114" s="603"/>
      <c r="AH114" s="603"/>
      <c r="AI114" s="603"/>
      <c r="AJ114" s="603"/>
      <c r="AK114" s="603"/>
      <c r="AL114" s="603"/>
      <c r="AM114" s="603"/>
      <c r="AN114" s="603"/>
      <c r="AO114" s="603"/>
      <c r="AP114" s="603"/>
      <c r="AQ114" s="603"/>
      <c r="AR114" s="603"/>
      <c r="AS114" s="603"/>
      <c r="AT114" s="603"/>
      <c r="AU114" s="603"/>
    </row>
    <row r="115" spans="1:47" s="620" customFormat="1" ht="60" customHeight="1" thickBot="1" x14ac:dyDescent="0.3">
      <c r="A115" s="1267"/>
      <c r="B115" s="1268"/>
      <c r="C115" s="1268"/>
      <c r="D115" s="1268"/>
      <c r="E115" s="1268"/>
      <c r="F115" s="1268"/>
      <c r="G115" s="1268"/>
      <c r="H115" s="1268"/>
      <c r="I115" s="1268"/>
      <c r="J115" s="593">
        <v>1</v>
      </c>
      <c r="K115" s="1111" t="s">
        <v>2923</v>
      </c>
      <c r="L115" s="900"/>
      <c r="M115" s="875">
        <f t="shared" ref="M115:R115" si="38">SUM(M116:M116)</f>
        <v>1100000000</v>
      </c>
      <c r="N115" s="594">
        <f t="shared" si="38"/>
        <v>1100000000</v>
      </c>
      <c r="O115" s="594">
        <f t="shared" si="38"/>
        <v>0</v>
      </c>
      <c r="P115" s="594">
        <f t="shared" si="38"/>
        <v>1100000000</v>
      </c>
      <c r="Q115" s="594">
        <f t="shared" si="38"/>
        <v>0</v>
      </c>
      <c r="R115" s="1055">
        <f t="shared" si="38"/>
        <v>1100000000</v>
      </c>
      <c r="S115" s="1068"/>
      <c r="T115" s="599"/>
      <c r="U115" s="733"/>
      <c r="V115" s="971"/>
      <c r="W115" s="595"/>
      <c r="X115" s="222"/>
      <c r="Y115" s="223"/>
      <c r="Z115" s="223"/>
      <c r="AA115" s="592"/>
      <c r="AB115" s="592"/>
      <c r="AC115" s="592"/>
      <c r="AD115" s="603"/>
      <c r="AE115" s="603"/>
      <c r="AF115" s="603"/>
      <c r="AG115" s="603"/>
      <c r="AH115" s="603"/>
      <c r="AI115" s="603"/>
      <c r="AJ115" s="603"/>
      <c r="AK115" s="603"/>
      <c r="AL115" s="603"/>
      <c r="AM115" s="603"/>
      <c r="AN115" s="603"/>
      <c r="AO115" s="603"/>
      <c r="AP115" s="603"/>
      <c r="AQ115" s="603"/>
      <c r="AR115" s="603"/>
      <c r="AS115" s="603"/>
      <c r="AT115" s="603"/>
      <c r="AU115" s="603"/>
    </row>
    <row r="116" spans="1:47" s="182" customFormat="1" ht="56.25" customHeight="1" thickBot="1" x14ac:dyDescent="0.3">
      <c r="A116" s="617">
        <v>1501</v>
      </c>
      <c r="B116" s="1019" t="s">
        <v>84</v>
      </c>
      <c r="C116" s="617">
        <v>17</v>
      </c>
      <c r="D116" s="617" t="s">
        <v>2854</v>
      </c>
      <c r="E116" s="1020" t="s">
        <v>2920</v>
      </c>
      <c r="F116" s="1019" t="s">
        <v>94</v>
      </c>
      <c r="G116" s="617">
        <v>11</v>
      </c>
      <c r="H116" s="617" t="s">
        <v>39</v>
      </c>
      <c r="I116" s="617"/>
      <c r="J116" s="617" t="s">
        <v>40</v>
      </c>
      <c r="K116" s="1122" t="s">
        <v>2924</v>
      </c>
      <c r="L116" s="991">
        <v>1</v>
      </c>
      <c r="M116" s="653">
        <v>1100000000</v>
      </c>
      <c r="N116" s="192">
        <f>+L116*M116</f>
        <v>1100000000</v>
      </c>
      <c r="O116" s="192">
        <v>0</v>
      </c>
      <c r="P116" s="192">
        <f>+N116+O116</f>
        <v>1100000000</v>
      </c>
      <c r="Q116" s="1009">
        <v>0</v>
      </c>
      <c r="R116" s="1056">
        <f>+P116-Q116</f>
        <v>1100000000</v>
      </c>
      <c r="S116" s="832"/>
      <c r="T116" s="180"/>
      <c r="U116" s="733"/>
      <c r="V116" s="972"/>
      <c r="W116" s="597"/>
      <c r="X116" s="181"/>
      <c r="Y116" s="547"/>
      <c r="Z116" s="547"/>
      <c r="AA116" s="592"/>
      <c r="AB116" s="592"/>
      <c r="AC116" s="592"/>
      <c r="AD116" s="592"/>
      <c r="AE116" s="592"/>
      <c r="AF116" s="592"/>
      <c r="AG116" s="592"/>
      <c r="AH116" s="592"/>
      <c r="AI116" s="592"/>
      <c r="AJ116" s="592"/>
      <c r="AK116" s="592"/>
      <c r="AL116" s="592"/>
      <c r="AM116" s="592"/>
      <c r="AN116" s="592"/>
      <c r="AO116" s="592"/>
      <c r="AP116" s="592"/>
      <c r="AQ116" s="592"/>
      <c r="AR116" s="592"/>
      <c r="AS116" s="592"/>
      <c r="AT116" s="592"/>
      <c r="AU116" s="592"/>
    </row>
    <row r="117" spans="1:47" s="620" customFormat="1" ht="60" customHeight="1" thickBot="1" x14ac:dyDescent="0.3">
      <c r="A117" s="1267"/>
      <c r="B117" s="1268"/>
      <c r="C117" s="1268"/>
      <c r="D117" s="1268"/>
      <c r="E117" s="1268"/>
      <c r="F117" s="1268"/>
      <c r="G117" s="1268"/>
      <c r="H117" s="1268"/>
      <c r="I117" s="1268"/>
      <c r="J117" s="593">
        <v>2</v>
      </c>
      <c r="K117" s="1111" t="s">
        <v>2925</v>
      </c>
      <c r="L117" s="900"/>
      <c r="M117" s="875">
        <f t="shared" ref="M117:R117" si="39">SUM(M118:M118)</f>
        <v>1000000000</v>
      </c>
      <c r="N117" s="594">
        <f t="shared" si="39"/>
        <v>1000000000</v>
      </c>
      <c r="O117" s="594">
        <f t="shared" si="39"/>
        <v>0</v>
      </c>
      <c r="P117" s="594">
        <f t="shared" si="39"/>
        <v>1000000000</v>
      </c>
      <c r="Q117" s="875">
        <f t="shared" si="39"/>
        <v>0</v>
      </c>
      <c r="R117" s="1055">
        <f t="shared" si="39"/>
        <v>1000000000</v>
      </c>
      <c r="S117" s="1068"/>
      <c r="T117" s="599"/>
      <c r="U117" s="733"/>
      <c r="V117" s="971"/>
      <c r="W117" s="595"/>
      <c r="X117" s="222"/>
      <c r="Y117" s="223"/>
      <c r="Z117" s="223"/>
      <c r="AA117" s="592"/>
      <c r="AB117" s="592"/>
      <c r="AC117" s="592"/>
      <c r="AD117" s="603"/>
      <c r="AE117" s="603"/>
      <c r="AF117" s="603"/>
      <c r="AG117" s="603"/>
      <c r="AH117" s="603"/>
      <c r="AI117" s="603"/>
      <c r="AJ117" s="603"/>
      <c r="AK117" s="603"/>
      <c r="AL117" s="603"/>
      <c r="AM117" s="603"/>
      <c r="AN117" s="603"/>
      <c r="AO117" s="603"/>
      <c r="AP117" s="603"/>
      <c r="AQ117" s="603"/>
      <c r="AR117" s="603"/>
      <c r="AS117" s="603"/>
      <c r="AT117" s="603"/>
      <c r="AU117" s="603"/>
    </row>
    <row r="118" spans="1:47" s="182" customFormat="1" ht="50.25" customHeight="1" thickBot="1" x14ac:dyDescent="0.3">
      <c r="A118" s="617">
        <v>1501</v>
      </c>
      <c r="B118" s="1019" t="s">
        <v>84</v>
      </c>
      <c r="C118" s="617">
        <v>17</v>
      </c>
      <c r="D118" s="617" t="s">
        <v>2854</v>
      </c>
      <c r="E118" s="1020" t="s">
        <v>2920</v>
      </c>
      <c r="F118" s="1019" t="s">
        <v>94</v>
      </c>
      <c r="G118" s="617">
        <v>11</v>
      </c>
      <c r="H118" s="617" t="s">
        <v>39</v>
      </c>
      <c r="I118" s="617"/>
      <c r="J118" s="617" t="s">
        <v>46</v>
      </c>
      <c r="K118" s="1122" t="s">
        <v>2926</v>
      </c>
      <c r="L118" s="991">
        <v>1</v>
      </c>
      <c r="M118" s="653">
        <v>1000000000</v>
      </c>
      <c r="N118" s="192">
        <f>+L118*M118</f>
        <v>1000000000</v>
      </c>
      <c r="O118" s="192">
        <v>0</v>
      </c>
      <c r="P118" s="192">
        <f>+N118+O118</f>
        <v>1000000000</v>
      </c>
      <c r="Q118" s="950">
        <v>0</v>
      </c>
      <c r="R118" s="1056">
        <f>+P118-Q118</f>
        <v>1000000000</v>
      </c>
      <c r="S118" s="832"/>
      <c r="T118" s="180"/>
      <c r="U118" s="733"/>
      <c r="V118" s="972"/>
      <c r="W118" s="597"/>
      <c r="X118" s="181"/>
      <c r="Y118" s="547"/>
      <c r="Z118" s="547"/>
      <c r="AA118" s="592"/>
      <c r="AB118" s="592"/>
      <c r="AC118" s="592"/>
      <c r="AD118" s="592"/>
      <c r="AE118" s="592"/>
      <c r="AF118" s="592"/>
      <c r="AG118" s="592"/>
      <c r="AH118" s="592"/>
      <c r="AI118" s="592"/>
      <c r="AJ118" s="592"/>
      <c r="AK118" s="592"/>
      <c r="AL118" s="592"/>
      <c r="AM118" s="592"/>
      <c r="AN118" s="592"/>
      <c r="AO118" s="592"/>
      <c r="AP118" s="592"/>
      <c r="AQ118" s="592"/>
      <c r="AR118" s="592"/>
      <c r="AS118" s="592"/>
      <c r="AT118" s="592"/>
      <c r="AU118" s="592"/>
    </row>
    <row r="119" spans="1:47" s="620" customFormat="1" ht="55.5" customHeight="1" thickBot="1" x14ac:dyDescent="0.3">
      <c r="A119" s="1267"/>
      <c r="B119" s="1268"/>
      <c r="C119" s="1268"/>
      <c r="D119" s="1268"/>
      <c r="E119" s="1268"/>
      <c r="F119" s="1268"/>
      <c r="G119" s="1268"/>
      <c r="H119" s="1268"/>
      <c r="I119" s="1268"/>
      <c r="J119" s="593">
        <v>3</v>
      </c>
      <c r="K119" s="1111" t="s">
        <v>2927</v>
      </c>
      <c r="L119" s="900"/>
      <c r="M119" s="875">
        <f t="shared" ref="M119:R119" si="40">SUM(M120:M120)</f>
        <v>1200000000</v>
      </c>
      <c r="N119" s="594">
        <f t="shared" si="40"/>
        <v>1200000000</v>
      </c>
      <c r="O119" s="594">
        <f t="shared" si="40"/>
        <v>0</v>
      </c>
      <c r="P119" s="594">
        <f t="shared" si="40"/>
        <v>1200000000</v>
      </c>
      <c r="Q119" s="594">
        <f t="shared" si="40"/>
        <v>0</v>
      </c>
      <c r="R119" s="1055">
        <f t="shared" si="40"/>
        <v>1200000000</v>
      </c>
      <c r="S119" s="1068"/>
      <c r="T119" s="599"/>
      <c r="U119" s="733"/>
      <c r="V119" s="971"/>
      <c r="W119" s="595"/>
      <c r="X119" s="222"/>
      <c r="Y119" s="223"/>
      <c r="Z119" s="223"/>
      <c r="AA119" s="592"/>
      <c r="AB119" s="592"/>
      <c r="AC119" s="592"/>
      <c r="AD119" s="603"/>
      <c r="AE119" s="603"/>
      <c r="AF119" s="603"/>
      <c r="AG119" s="603"/>
      <c r="AH119" s="603"/>
      <c r="AI119" s="603"/>
      <c r="AJ119" s="603"/>
      <c r="AK119" s="603"/>
      <c r="AL119" s="603"/>
      <c r="AM119" s="603"/>
      <c r="AN119" s="603"/>
      <c r="AO119" s="603"/>
      <c r="AP119" s="603"/>
      <c r="AQ119" s="603"/>
      <c r="AR119" s="603"/>
      <c r="AS119" s="603"/>
      <c r="AT119" s="603"/>
      <c r="AU119" s="603"/>
    </row>
    <row r="120" spans="1:47" s="182" customFormat="1" ht="52.5" customHeight="1" thickBot="1" x14ac:dyDescent="0.3">
      <c r="A120" s="617">
        <v>1501</v>
      </c>
      <c r="B120" s="1019" t="s">
        <v>84</v>
      </c>
      <c r="C120" s="617">
        <v>17</v>
      </c>
      <c r="D120" s="617" t="s">
        <v>2854</v>
      </c>
      <c r="E120" s="1020" t="s">
        <v>2920</v>
      </c>
      <c r="F120" s="1019" t="s">
        <v>94</v>
      </c>
      <c r="G120" s="617">
        <v>11</v>
      </c>
      <c r="H120" s="617" t="s">
        <v>39</v>
      </c>
      <c r="I120" s="617"/>
      <c r="J120" s="617" t="s">
        <v>42</v>
      </c>
      <c r="K120" s="1122" t="s">
        <v>2928</v>
      </c>
      <c r="L120" s="991">
        <v>1</v>
      </c>
      <c r="M120" s="653">
        <v>1200000000</v>
      </c>
      <c r="N120" s="192">
        <f>+L120*M120</f>
        <v>1200000000</v>
      </c>
      <c r="O120" s="192">
        <v>0</v>
      </c>
      <c r="P120" s="192">
        <f>+N120+O120</f>
        <v>1200000000</v>
      </c>
      <c r="Q120" s="1009">
        <v>0</v>
      </c>
      <c r="R120" s="1056">
        <f>+P120-Q120</f>
        <v>1200000000</v>
      </c>
      <c r="S120" s="832"/>
      <c r="T120" s="180"/>
      <c r="U120" s="733"/>
      <c r="V120" s="972"/>
      <c r="W120" s="597"/>
      <c r="X120" s="181"/>
      <c r="Y120" s="547"/>
      <c r="Z120" s="547"/>
      <c r="AA120" s="592"/>
      <c r="AB120" s="592"/>
      <c r="AC120" s="592"/>
      <c r="AD120" s="592"/>
      <c r="AE120" s="592"/>
      <c r="AF120" s="592"/>
      <c r="AG120" s="592"/>
      <c r="AH120" s="592"/>
      <c r="AI120" s="592"/>
      <c r="AJ120" s="592"/>
      <c r="AK120" s="592"/>
      <c r="AL120" s="592"/>
      <c r="AM120" s="592"/>
      <c r="AN120" s="592"/>
      <c r="AO120" s="592"/>
      <c r="AP120" s="592"/>
      <c r="AQ120" s="592"/>
      <c r="AR120" s="592"/>
      <c r="AS120" s="592"/>
      <c r="AT120" s="592"/>
      <c r="AU120" s="592"/>
    </row>
    <row r="121" spans="1:47" s="620" customFormat="1" ht="63" customHeight="1" thickBot="1" x14ac:dyDescent="0.3">
      <c r="A121" s="1267"/>
      <c r="B121" s="1268"/>
      <c r="C121" s="1268"/>
      <c r="D121" s="1268"/>
      <c r="E121" s="1268"/>
      <c r="F121" s="1268"/>
      <c r="G121" s="1268"/>
      <c r="H121" s="1268"/>
      <c r="I121" s="1268"/>
      <c r="J121" s="593">
        <v>4</v>
      </c>
      <c r="K121" s="1111" t="s">
        <v>2929</v>
      </c>
      <c r="L121" s="900"/>
      <c r="M121" s="875">
        <f t="shared" ref="M121:R121" si="41">SUM(M122:M122)</f>
        <v>700000000</v>
      </c>
      <c r="N121" s="594">
        <f t="shared" si="41"/>
        <v>700000000</v>
      </c>
      <c r="O121" s="594">
        <f t="shared" si="41"/>
        <v>0</v>
      </c>
      <c r="P121" s="594">
        <f t="shared" si="41"/>
        <v>700000000</v>
      </c>
      <c r="Q121" s="594">
        <f t="shared" si="41"/>
        <v>0</v>
      </c>
      <c r="R121" s="1055">
        <f t="shared" si="41"/>
        <v>700000000</v>
      </c>
      <c r="S121" s="1068"/>
      <c r="T121" s="599"/>
      <c r="U121" s="733"/>
      <c r="V121" s="971"/>
      <c r="W121" s="595"/>
      <c r="X121" s="222"/>
      <c r="Y121" s="223"/>
      <c r="Z121" s="223"/>
      <c r="AA121" s="592"/>
      <c r="AB121" s="592"/>
      <c r="AC121" s="592"/>
      <c r="AD121" s="603"/>
      <c r="AE121" s="603"/>
      <c r="AF121" s="603"/>
      <c r="AG121" s="603"/>
      <c r="AH121" s="603"/>
      <c r="AI121" s="603"/>
      <c r="AJ121" s="603"/>
      <c r="AK121" s="603"/>
      <c r="AL121" s="603"/>
      <c r="AM121" s="603"/>
      <c r="AN121" s="603"/>
      <c r="AO121" s="603"/>
      <c r="AP121" s="603"/>
      <c r="AQ121" s="603"/>
      <c r="AR121" s="603"/>
      <c r="AS121" s="603"/>
      <c r="AT121" s="603"/>
      <c r="AU121" s="603"/>
    </row>
    <row r="122" spans="1:47" s="182" customFormat="1" ht="63.75" customHeight="1" x14ac:dyDescent="0.25">
      <c r="A122" s="177">
        <v>1501</v>
      </c>
      <c r="B122" s="178" t="s">
        <v>84</v>
      </c>
      <c r="C122" s="177">
        <v>17</v>
      </c>
      <c r="D122" s="177" t="s">
        <v>2854</v>
      </c>
      <c r="E122" s="596" t="s">
        <v>2920</v>
      </c>
      <c r="F122" s="178" t="s">
        <v>94</v>
      </c>
      <c r="G122" s="177">
        <v>11</v>
      </c>
      <c r="H122" s="177" t="s">
        <v>39</v>
      </c>
      <c r="I122" s="177"/>
      <c r="J122" s="177" t="s">
        <v>47</v>
      </c>
      <c r="K122" s="1112" t="s">
        <v>2930</v>
      </c>
      <c r="L122" s="872">
        <v>1</v>
      </c>
      <c r="M122" s="786">
        <v>700000000</v>
      </c>
      <c r="N122" s="179">
        <f>+L122*M122</f>
        <v>700000000</v>
      </c>
      <c r="O122" s="179">
        <v>0</v>
      </c>
      <c r="P122" s="179">
        <f>+N122+O122</f>
        <v>700000000</v>
      </c>
      <c r="Q122" s="662">
        <v>0</v>
      </c>
      <c r="R122" s="1036">
        <f>+P122-Q122</f>
        <v>700000000</v>
      </c>
      <c r="S122" s="832"/>
      <c r="T122" s="180"/>
      <c r="U122" s="733"/>
      <c r="V122" s="972"/>
      <c r="W122" s="597"/>
      <c r="X122" s="181"/>
      <c r="Y122" s="547"/>
      <c r="Z122" s="547"/>
      <c r="AA122" s="592"/>
      <c r="AB122" s="592"/>
      <c r="AC122" s="592"/>
      <c r="AD122" s="592"/>
      <c r="AE122" s="592"/>
      <c r="AF122" s="592"/>
      <c r="AG122" s="592"/>
      <c r="AH122" s="592"/>
      <c r="AI122" s="592"/>
      <c r="AJ122" s="592"/>
      <c r="AK122" s="592"/>
      <c r="AL122" s="592"/>
      <c r="AM122" s="592"/>
      <c r="AN122" s="592"/>
      <c r="AO122" s="592"/>
      <c r="AP122" s="592"/>
      <c r="AQ122" s="592"/>
      <c r="AR122" s="592"/>
      <c r="AS122" s="592"/>
      <c r="AT122" s="592"/>
      <c r="AU122" s="592"/>
    </row>
    <row r="123" spans="1:47" s="606" customFormat="1" ht="31.5" customHeight="1" thickBot="1" x14ac:dyDescent="0.3">
      <c r="A123" s="1260" t="s">
        <v>49</v>
      </c>
      <c r="B123" s="1260"/>
      <c r="C123" s="1260"/>
      <c r="D123" s="1260"/>
      <c r="E123" s="1260"/>
      <c r="F123" s="1260"/>
      <c r="G123" s="1260"/>
      <c r="H123" s="1260"/>
      <c r="I123" s="1260"/>
      <c r="J123" s="1260"/>
      <c r="K123" s="1260"/>
      <c r="L123" s="1260"/>
      <c r="M123" s="636">
        <f t="shared" ref="M123:R123" si="42">+M113</f>
        <v>4000000000</v>
      </c>
      <c r="N123" s="636">
        <f t="shared" si="42"/>
        <v>4000000000</v>
      </c>
      <c r="O123" s="636">
        <f t="shared" si="42"/>
        <v>0</v>
      </c>
      <c r="P123" s="636">
        <f t="shared" si="42"/>
        <v>4000000000</v>
      </c>
      <c r="Q123" s="636">
        <f t="shared" si="42"/>
        <v>0</v>
      </c>
      <c r="R123" s="1031">
        <f t="shared" si="42"/>
        <v>4000000000</v>
      </c>
      <c r="S123" s="832"/>
      <c r="T123" s="180"/>
      <c r="U123" s="733"/>
      <c r="V123" s="1069"/>
      <c r="W123" s="605"/>
      <c r="X123" s="595"/>
      <c r="Y123" s="618"/>
      <c r="Z123" s="619"/>
      <c r="AA123" s="592"/>
      <c r="AB123" s="592"/>
      <c r="AC123" s="592"/>
      <c r="AD123" s="1050"/>
      <c r="AE123" s="1050"/>
      <c r="AF123" s="1050"/>
      <c r="AG123" s="1050"/>
      <c r="AH123" s="1050"/>
      <c r="AI123" s="1050"/>
      <c r="AJ123" s="1050"/>
      <c r="AK123" s="1050"/>
      <c r="AL123" s="1050"/>
      <c r="AM123" s="1050"/>
      <c r="AN123" s="1050"/>
      <c r="AO123" s="1050"/>
      <c r="AP123" s="1050"/>
      <c r="AQ123" s="1050"/>
      <c r="AR123" s="1050"/>
      <c r="AS123" s="1050"/>
      <c r="AT123" s="1050"/>
      <c r="AU123" s="1050"/>
    </row>
    <row r="124" spans="1:47" s="606" customFormat="1" ht="39" customHeight="1" x14ac:dyDescent="0.25">
      <c r="A124" s="1249"/>
      <c r="B124" s="1250"/>
      <c r="C124" s="1250"/>
      <c r="D124" s="1250"/>
      <c r="E124" s="1250"/>
      <c r="F124" s="1250"/>
      <c r="G124" s="1250"/>
      <c r="H124" s="1250"/>
      <c r="I124" s="1250"/>
      <c r="J124" s="1251"/>
      <c r="K124" s="382" t="s">
        <v>181</v>
      </c>
      <c r="L124" s="1252"/>
      <c r="M124" s="1250"/>
      <c r="N124" s="1250"/>
      <c r="O124" s="1250"/>
      <c r="P124" s="1250"/>
      <c r="Q124" s="1250"/>
      <c r="R124" s="1250"/>
      <c r="S124" s="832"/>
      <c r="T124" s="180"/>
      <c r="U124" s="695"/>
      <c r="V124" s="973"/>
      <c r="W124" s="605"/>
      <c r="X124" s="595"/>
      <c r="Y124" s="618"/>
      <c r="Z124" s="619"/>
      <c r="AA124" s="592"/>
      <c r="AB124" s="592"/>
      <c r="AC124" s="592"/>
      <c r="AD124" s="1050"/>
      <c r="AE124" s="1050"/>
      <c r="AF124" s="1050"/>
      <c r="AG124" s="1050"/>
      <c r="AH124" s="1050"/>
      <c r="AI124" s="1050"/>
      <c r="AJ124" s="1050"/>
      <c r="AK124" s="1050"/>
      <c r="AL124" s="1050"/>
      <c r="AM124" s="1050"/>
      <c r="AN124" s="1050"/>
      <c r="AO124" s="1050"/>
      <c r="AP124" s="1050"/>
      <c r="AQ124" s="1050"/>
      <c r="AR124" s="1050"/>
      <c r="AS124" s="1050"/>
      <c r="AT124" s="1050"/>
      <c r="AU124" s="1050"/>
    </row>
    <row r="125" spans="1:47" s="606" customFormat="1" ht="39" customHeight="1" x14ac:dyDescent="0.25">
      <c r="A125" s="609">
        <v>1501</v>
      </c>
      <c r="B125" s="679" t="s">
        <v>84</v>
      </c>
      <c r="C125" s="679">
        <v>17</v>
      </c>
      <c r="D125" s="679" t="s">
        <v>2854</v>
      </c>
      <c r="E125" s="679">
        <v>1501030</v>
      </c>
      <c r="F125" s="1269"/>
      <c r="G125" s="1270"/>
      <c r="H125" s="1270"/>
      <c r="I125" s="1270"/>
      <c r="J125" s="1271"/>
      <c r="K125" s="624" t="s">
        <v>182</v>
      </c>
      <c r="L125" s="624"/>
      <c r="M125" s="180">
        <f>+M126</f>
        <v>8400000000</v>
      </c>
      <c r="N125" s="180">
        <f t="shared" ref="N125:R125" si="43">+N126</f>
        <v>8400000000</v>
      </c>
      <c r="O125" s="180">
        <f t="shared" si="43"/>
        <v>0</v>
      </c>
      <c r="P125" s="180">
        <f t="shared" si="43"/>
        <v>8400000000</v>
      </c>
      <c r="Q125" s="180">
        <f t="shared" si="43"/>
        <v>0</v>
      </c>
      <c r="R125" s="1032">
        <f t="shared" si="43"/>
        <v>8400000000</v>
      </c>
      <c r="S125" s="832"/>
      <c r="T125" s="180"/>
      <c r="U125" s="695"/>
      <c r="V125" s="973"/>
      <c r="W125" s="605"/>
      <c r="X125" s="595"/>
      <c r="Y125" s="618"/>
      <c r="Z125" s="619"/>
      <c r="AA125" s="592"/>
      <c r="AB125" s="592"/>
      <c r="AC125" s="592"/>
      <c r="AD125" s="1050"/>
      <c r="AE125" s="1050"/>
      <c r="AF125" s="1050"/>
      <c r="AG125" s="1050"/>
      <c r="AH125" s="1050"/>
      <c r="AI125" s="1050"/>
      <c r="AJ125" s="1050"/>
      <c r="AK125" s="1050"/>
      <c r="AL125" s="1050"/>
      <c r="AM125" s="1050"/>
      <c r="AN125" s="1050"/>
      <c r="AO125" s="1050"/>
      <c r="AP125" s="1050"/>
      <c r="AQ125" s="1050"/>
      <c r="AR125" s="1050"/>
      <c r="AS125" s="1050"/>
      <c r="AT125" s="1050"/>
      <c r="AU125" s="1050"/>
    </row>
    <row r="126" spans="1:47" s="542" customFormat="1" ht="42.75" customHeight="1" thickBot="1" x14ac:dyDescent="0.3">
      <c r="A126" s="225">
        <v>1501</v>
      </c>
      <c r="B126" s="227" t="s">
        <v>84</v>
      </c>
      <c r="C126" s="227">
        <v>17</v>
      </c>
      <c r="D126" s="227" t="s">
        <v>2854</v>
      </c>
      <c r="E126" s="227">
        <v>1501030</v>
      </c>
      <c r="F126" s="227" t="s">
        <v>94</v>
      </c>
      <c r="G126" s="1225"/>
      <c r="H126" s="1226"/>
      <c r="I126" s="1226"/>
      <c r="J126" s="1227"/>
      <c r="K126" s="228" t="s">
        <v>143</v>
      </c>
      <c r="L126" s="385"/>
      <c r="M126" s="250">
        <f>+M127+M132</f>
        <v>8400000000</v>
      </c>
      <c r="N126" s="250">
        <f t="shared" ref="N126:R126" si="44">+N127+N132</f>
        <v>8400000000</v>
      </c>
      <c r="O126" s="250">
        <f t="shared" si="44"/>
        <v>0</v>
      </c>
      <c r="P126" s="250">
        <f t="shared" si="44"/>
        <v>8400000000</v>
      </c>
      <c r="Q126" s="250">
        <f t="shared" si="44"/>
        <v>0</v>
      </c>
      <c r="R126" s="1033">
        <f t="shared" si="44"/>
        <v>8400000000</v>
      </c>
      <c r="S126" s="832"/>
      <c r="T126" s="180"/>
      <c r="U126" s="695"/>
      <c r="V126" s="873"/>
      <c r="W126" s="621"/>
      <c r="X126" s="595"/>
      <c r="Y126" s="622"/>
      <c r="Z126" s="623"/>
      <c r="AA126" s="592"/>
      <c r="AB126" s="592"/>
      <c r="AC126" s="592"/>
      <c r="AD126" s="1053"/>
      <c r="AE126" s="1053"/>
      <c r="AF126" s="1053"/>
      <c r="AG126" s="1053"/>
      <c r="AH126" s="1053"/>
      <c r="AI126" s="1053"/>
      <c r="AJ126" s="1053"/>
      <c r="AK126" s="1053"/>
      <c r="AL126" s="1053"/>
      <c r="AM126" s="1053"/>
      <c r="AN126" s="1053"/>
      <c r="AO126" s="1053"/>
      <c r="AP126" s="1053"/>
      <c r="AQ126" s="1053"/>
      <c r="AR126" s="1053"/>
      <c r="AS126" s="1053"/>
      <c r="AT126" s="1053"/>
      <c r="AU126" s="1053"/>
    </row>
    <row r="127" spans="1:47" s="606" customFormat="1" ht="62.25" customHeight="1" thickBot="1" x14ac:dyDescent="0.3">
      <c r="A127" s="1211"/>
      <c r="B127" s="1212"/>
      <c r="C127" s="1212"/>
      <c r="D127" s="1212"/>
      <c r="E127" s="1212"/>
      <c r="F127" s="1212"/>
      <c r="G127" s="1212"/>
      <c r="H127" s="1212"/>
      <c r="I127" s="1213"/>
      <c r="J127" s="593">
        <v>1</v>
      </c>
      <c r="K127" s="828" t="s">
        <v>2931</v>
      </c>
      <c r="L127" s="900"/>
      <c r="M127" s="875">
        <f>SUM(M128:M131)</f>
        <v>3400000000</v>
      </c>
      <c r="N127" s="875">
        <f t="shared" ref="N127:R127" si="45">SUM(N128:N131)</f>
        <v>3400000000</v>
      </c>
      <c r="O127" s="875">
        <f t="shared" si="45"/>
        <v>0</v>
      </c>
      <c r="P127" s="875">
        <f t="shared" si="45"/>
        <v>3400000000</v>
      </c>
      <c r="Q127" s="875">
        <f t="shared" si="45"/>
        <v>0</v>
      </c>
      <c r="R127" s="1038">
        <f t="shared" si="45"/>
        <v>3400000000</v>
      </c>
      <c r="S127" s="832"/>
      <c r="T127" s="1050"/>
      <c r="U127" s="695"/>
      <c r="V127" s="873"/>
      <c r="W127" s="605"/>
      <c r="X127" s="597"/>
      <c r="Y127" s="180"/>
      <c r="Z127" s="619"/>
      <c r="AA127" s="592"/>
      <c r="AB127" s="592"/>
      <c r="AC127" s="592"/>
      <c r="AD127" s="1050"/>
      <c r="AE127" s="1050"/>
      <c r="AF127" s="1050"/>
      <c r="AG127" s="1050"/>
      <c r="AH127" s="1050"/>
      <c r="AI127" s="1050"/>
      <c r="AJ127" s="1050"/>
      <c r="AK127" s="1050"/>
      <c r="AL127" s="1050"/>
      <c r="AM127" s="1050"/>
      <c r="AN127" s="1050"/>
      <c r="AO127" s="1050"/>
      <c r="AP127" s="1050"/>
      <c r="AQ127" s="1050"/>
      <c r="AR127" s="1050"/>
      <c r="AS127" s="1050"/>
      <c r="AT127" s="1050"/>
      <c r="AU127" s="1050"/>
    </row>
    <row r="128" spans="1:47" s="542" customFormat="1" ht="63.75" customHeight="1" x14ac:dyDescent="0.25">
      <c r="A128" s="177">
        <v>1501</v>
      </c>
      <c r="B128" s="177" t="s">
        <v>84</v>
      </c>
      <c r="C128" s="177">
        <v>17</v>
      </c>
      <c r="D128" s="177" t="s">
        <v>2854</v>
      </c>
      <c r="E128" s="177">
        <v>1501030</v>
      </c>
      <c r="F128" s="177" t="s">
        <v>94</v>
      </c>
      <c r="G128" s="177">
        <v>11</v>
      </c>
      <c r="H128" s="177" t="s">
        <v>39</v>
      </c>
      <c r="I128" s="177"/>
      <c r="J128" s="177" t="s">
        <v>40</v>
      </c>
      <c r="K128" s="897" t="s">
        <v>2932</v>
      </c>
      <c r="L128" s="872">
        <v>1</v>
      </c>
      <c r="M128" s="663">
        <v>875000000</v>
      </c>
      <c r="N128" s="179">
        <f>+L128*M128</f>
        <v>875000000</v>
      </c>
      <c r="O128" s="179">
        <v>0</v>
      </c>
      <c r="P128" s="179">
        <f>+N128+O128</f>
        <v>875000000</v>
      </c>
      <c r="Q128" s="179">
        <v>0</v>
      </c>
      <c r="R128" s="1036">
        <f>+P128-Q128</f>
        <v>875000000</v>
      </c>
      <c r="S128" s="871"/>
      <c r="T128" s="180"/>
      <c r="U128" s="695"/>
      <c r="V128" s="1070"/>
      <c r="W128" s="898"/>
      <c r="X128" s="892"/>
      <c r="Y128" s="180"/>
      <c r="Z128" s="623"/>
      <c r="AA128" s="592"/>
      <c r="AB128" s="592"/>
      <c r="AC128" s="592"/>
      <c r="AD128" s="1053"/>
      <c r="AE128" s="1053"/>
      <c r="AF128" s="1053"/>
      <c r="AG128" s="1053"/>
      <c r="AH128" s="1053"/>
      <c r="AI128" s="1053"/>
      <c r="AJ128" s="1053"/>
      <c r="AK128" s="1053"/>
      <c r="AL128" s="1053"/>
      <c r="AM128" s="1053"/>
      <c r="AN128" s="1053"/>
      <c r="AO128" s="1053"/>
      <c r="AP128" s="1053"/>
      <c r="AQ128" s="1053"/>
      <c r="AR128" s="1053"/>
      <c r="AS128" s="1053"/>
      <c r="AT128" s="1053"/>
      <c r="AU128" s="1053"/>
    </row>
    <row r="129" spans="1:47" s="542" customFormat="1" ht="63.75" customHeight="1" x14ac:dyDescent="0.25">
      <c r="A129" s="183">
        <v>1501</v>
      </c>
      <c r="B129" s="183" t="s">
        <v>84</v>
      </c>
      <c r="C129" s="183">
        <v>17</v>
      </c>
      <c r="D129" s="183" t="s">
        <v>2854</v>
      </c>
      <c r="E129" s="183">
        <v>1501030</v>
      </c>
      <c r="F129" s="183" t="s">
        <v>94</v>
      </c>
      <c r="G129" s="183">
        <v>11</v>
      </c>
      <c r="H129" s="183" t="s">
        <v>39</v>
      </c>
      <c r="I129" s="183"/>
      <c r="J129" s="183" t="s">
        <v>41</v>
      </c>
      <c r="K129" s="1021" t="s">
        <v>2933</v>
      </c>
      <c r="L129" s="890">
        <v>1</v>
      </c>
      <c r="M129" s="664">
        <v>525000000</v>
      </c>
      <c r="N129" s="150">
        <f>+L129*M129</f>
        <v>525000000</v>
      </c>
      <c r="O129" s="150">
        <v>0</v>
      </c>
      <c r="P129" s="150">
        <f>+N129+O129</f>
        <v>525000000</v>
      </c>
      <c r="Q129" s="150">
        <v>0</v>
      </c>
      <c r="R129" s="1057">
        <f>+P129-Q129</f>
        <v>525000000</v>
      </c>
      <c r="S129" s="871"/>
      <c r="T129" s="180"/>
      <c r="U129" s="695"/>
      <c r="V129" s="1070"/>
      <c r="W129" s="898"/>
      <c r="X129" s="892"/>
      <c r="Y129" s="180"/>
      <c r="Z129" s="623"/>
      <c r="AA129" s="592"/>
      <c r="AB129" s="592"/>
      <c r="AC129" s="592"/>
      <c r="AD129" s="1053"/>
      <c r="AE129" s="1053"/>
      <c r="AF129" s="1053"/>
      <c r="AG129" s="1053"/>
      <c r="AH129" s="1053"/>
      <c r="AI129" s="1053"/>
      <c r="AJ129" s="1053"/>
      <c r="AK129" s="1053"/>
      <c r="AL129" s="1053"/>
      <c r="AM129" s="1053"/>
      <c r="AN129" s="1053"/>
      <c r="AO129" s="1053"/>
      <c r="AP129" s="1053"/>
      <c r="AQ129" s="1053"/>
      <c r="AR129" s="1053"/>
      <c r="AS129" s="1053"/>
      <c r="AT129" s="1053"/>
      <c r="AU129" s="1053"/>
    </row>
    <row r="130" spans="1:47" s="542" customFormat="1" ht="63.75" customHeight="1" x14ac:dyDescent="0.25">
      <c r="A130" s="183">
        <v>1501</v>
      </c>
      <c r="B130" s="183" t="s">
        <v>84</v>
      </c>
      <c r="C130" s="183">
        <v>17</v>
      </c>
      <c r="D130" s="183" t="s">
        <v>2854</v>
      </c>
      <c r="E130" s="183">
        <v>1501030</v>
      </c>
      <c r="F130" s="183" t="s">
        <v>94</v>
      </c>
      <c r="G130" s="183">
        <v>11</v>
      </c>
      <c r="H130" s="183" t="s">
        <v>39</v>
      </c>
      <c r="I130" s="183"/>
      <c r="J130" s="183" t="s">
        <v>161</v>
      </c>
      <c r="K130" s="1021" t="s">
        <v>2934</v>
      </c>
      <c r="L130" s="890">
        <v>1</v>
      </c>
      <c r="M130" s="664">
        <v>1860000000</v>
      </c>
      <c r="N130" s="150">
        <f>+L130*M130</f>
        <v>1860000000</v>
      </c>
      <c r="O130" s="150">
        <v>0</v>
      </c>
      <c r="P130" s="150">
        <f>+N130+O130</f>
        <v>1860000000</v>
      </c>
      <c r="Q130" s="150">
        <v>0</v>
      </c>
      <c r="R130" s="1057">
        <f>+P130-Q130</f>
        <v>1860000000</v>
      </c>
      <c r="S130" s="871"/>
      <c r="T130" s="180"/>
      <c r="U130" s="695"/>
      <c r="V130" s="1070"/>
      <c r="W130" s="898"/>
      <c r="X130" s="892"/>
      <c r="Y130" s="180"/>
      <c r="Z130" s="623"/>
      <c r="AA130" s="592"/>
      <c r="AB130" s="592"/>
      <c r="AC130" s="592"/>
      <c r="AD130" s="1053"/>
      <c r="AE130" s="1053"/>
      <c r="AF130" s="1053"/>
      <c r="AG130" s="1053"/>
      <c r="AH130" s="1053"/>
      <c r="AI130" s="1053"/>
      <c r="AJ130" s="1053"/>
      <c r="AK130" s="1053"/>
      <c r="AL130" s="1053"/>
      <c r="AM130" s="1053"/>
      <c r="AN130" s="1053"/>
      <c r="AO130" s="1053"/>
      <c r="AP130" s="1053"/>
      <c r="AQ130" s="1053"/>
      <c r="AR130" s="1053"/>
      <c r="AS130" s="1053"/>
      <c r="AT130" s="1053"/>
      <c r="AU130" s="1053"/>
    </row>
    <row r="131" spans="1:47" s="542" customFormat="1" ht="62.25" customHeight="1" thickBot="1" x14ac:dyDescent="0.3">
      <c r="A131" s="185">
        <v>1501</v>
      </c>
      <c r="B131" s="185" t="s">
        <v>84</v>
      </c>
      <c r="C131" s="185">
        <v>17</v>
      </c>
      <c r="D131" s="185" t="s">
        <v>2854</v>
      </c>
      <c r="E131" s="185">
        <v>1501030</v>
      </c>
      <c r="F131" s="185" t="s">
        <v>94</v>
      </c>
      <c r="G131" s="185">
        <v>11</v>
      </c>
      <c r="H131" s="185" t="s">
        <v>39</v>
      </c>
      <c r="I131" s="185"/>
      <c r="J131" s="185" t="s">
        <v>167</v>
      </c>
      <c r="K131" s="1022" t="s">
        <v>2935</v>
      </c>
      <c r="L131" s="986">
        <v>1</v>
      </c>
      <c r="M131" s="1010">
        <v>140000000</v>
      </c>
      <c r="N131" s="187">
        <f>+L131*M131</f>
        <v>140000000</v>
      </c>
      <c r="O131" s="187">
        <v>0</v>
      </c>
      <c r="P131" s="187">
        <f>+N131+O131</f>
        <v>140000000</v>
      </c>
      <c r="Q131" s="187">
        <v>0</v>
      </c>
      <c r="R131" s="1037">
        <f>+P131-Q131</f>
        <v>140000000</v>
      </c>
      <c r="S131" s="871"/>
      <c r="T131" s="180"/>
      <c r="U131" s="695"/>
      <c r="V131" s="1070"/>
      <c r="W131" s="898"/>
      <c r="X131" s="892"/>
      <c r="Y131" s="180"/>
      <c r="Z131" s="623"/>
      <c r="AA131" s="592"/>
      <c r="AB131" s="592"/>
      <c r="AC131" s="592"/>
      <c r="AD131" s="1053"/>
      <c r="AE131" s="1053"/>
      <c r="AF131" s="1053"/>
      <c r="AG131" s="1053"/>
      <c r="AH131" s="1053"/>
      <c r="AI131" s="1053"/>
      <c r="AJ131" s="1053"/>
      <c r="AK131" s="1053"/>
      <c r="AL131" s="1053"/>
      <c r="AM131" s="1053"/>
      <c r="AN131" s="1053"/>
      <c r="AO131" s="1053"/>
      <c r="AP131" s="1053"/>
      <c r="AQ131" s="1053"/>
      <c r="AR131" s="1053"/>
      <c r="AS131" s="1053"/>
      <c r="AT131" s="1053"/>
      <c r="AU131" s="1053"/>
    </row>
    <row r="132" spans="1:47" s="606" customFormat="1" ht="62.25" customHeight="1" thickBot="1" x14ac:dyDescent="0.3">
      <c r="A132" s="1267"/>
      <c r="B132" s="1268"/>
      <c r="C132" s="1268"/>
      <c r="D132" s="1268"/>
      <c r="E132" s="1268"/>
      <c r="F132" s="1268"/>
      <c r="G132" s="1268"/>
      <c r="H132" s="1268"/>
      <c r="I132" s="1268"/>
      <c r="J132" s="593">
        <v>2</v>
      </c>
      <c r="K132" s="828" t="s">
        <v>2936</v>
      </c>
      <c r="L132" s="900"/>
      <c r="M132" s="875">
        <f>SUM(M133:M134)</f>
        <v>5000000000</v>
      </c>
      <c r="N132" s="875">
        <f t="shared" ref="N132:R132" si="46">SUM(N133:N134)</f>
        <v>5000000000</v>
      </c>
      <c r="O132" s="875">
        <f t="shared" si="46"/>
        <v>0</v>
      </c>
      <c r="P132" s="875">
        <f t="shared" si="46"/>
        <v>5000000000</v>
      </c>
      <c r="Q132" s="875">
        <f t="shared" si="46"/>
        <v>0</v>
      </c>
      <c r="R132" s="1038">
        <f t="shared" si="46"/>
        <v>5000000000</v>
      </c>
      <c r="S132" s="832"/>
      <c r="T132" s="1050"/>
      <c r="U132" s="695"/>
      <c r="V132" s="873"/>
      <c r="W132" s="605"/>
      <c r="X132" s="597"/>
      <c r="Y132" s="618"/>
      <c r="Z132" s="619"/>
      <c r="AA132" s="592"/>
      <c r="AB132" s="592"/>
      <c r="AC132" s="592"/>
      <c r="AD132" s="1050"/>
      <c r="AE132" s="1050"/>
      <c r="AF132" s="1050"/>
      <c r="AG132" s="1050"/>
      <c r="AH132" s="1050"/>
      <c r="AI132" s="1050"/>
      <c r="AJ132" s="1050"/>
      <c r="AK132" s="1050"/>
      <c r="AL132" s="1050"/>
      <c r="AM132" s="1050"/>
      <c r="AN132" s="1050"/>
      <c r="AO132" s="1050"/>
      <c r="AP132" s="1050"/>
      <c r="AQ132" s="1050"/>
      <c r="AR132" s="1050"/>
      <c r="AS132" s="1050"/>
      <c r="AT132" s="1050"/>
      <c r="AU132" s="1050"/>
    </row>
    <row r="133" spans="1:47" s="542" customFormat="1" ht="63.75" customHeight="1" x14ac:dyDescent="0.25">
      <c r="A133" s="177">
        <v>1501</v>
      </c>
      <c r="B133" s="177" t="s">
        <v>84</v>
      </c>
      <c r="C133" s="177">
        <v>17</v>
      </c>
      <c r="D133" s="177" t="s">
        <v>2854</v>
      </c>
      <c r="E133" s="177">
        <v>1501030</v>
      </c>
      <c r="F133" s="177" t="s">
        <v>94</v>
      </c>
      <c r="G133" s="177">
        <v>11</v>
      </c>
      <c r="H133" s="177" t="s">
        <v>39</v>
      </c>
      <c r="I133" s="177"/>
      <c r="J133" s="177" t="s">
        <v>46</v>
      </c>
      <c r="K133" s="897" t="s">
        <v>2937</v>
      </c>
      <c r="L133" s="872">
        <v>1</v>
      </c>
      <c r="M133" s="663">
        <v>4670000000</v>
      </c>
      <c r="N133" s="179">
        <f>+L133*M133</f>
        <v>4670000000</v>
      </c>
      <c r="O133" s="179">
        <v>0</v>
      </c>
      <c r="P133" s="179">
        <f>+N133+O133</f>
        <v>4670000000</v>
      </c>
      <c r="Q133" s="786">
        <v>0</v>
      </c>
      <c r="R133" s="179">
        <f>+P133-Q133</f>
        <v>4670000000</v>
      </c>
      <c r="S133" s="1063"/>
      <c r="T133" s="612"/>
      <c r="U133" s="1064"/>
      <c r="V133" s="975"/>
      <c r="W133" s="1065"/>
      <c r="X133" s="1025"/>
      <c r="Y133" s="1066"/>
      <c r="Z133" s="1067"/>
      <c r="AA133" s="182"/>
      <c r="AB133" s="182"/>
      <c r="AC133" s="182"/>
    </row>
    <row r="134" spans="1:47" s="542" customFormat="1" ht="63.75" customHeight="1" thickBot="1" x14ac:dyDescent="0.3">
      <c r="A134" s="177">
        <v>1501</v>
      </c>
      <c r="B134" s="177" t="s">
        <v>84</v>
      </c>
      <c r="C134" s="177">
        <v>17</v>
      </c>
      <c r="D134" s="177" t="s">
        <v>2854</v>
      </c>
      <c r="E134" s="177">
        <v>1501030</v>
      </c>
      <c r="F134" s="177" t="s">
        <v>94</v>
      </c>
      <c r="G134" s="177">
        <v>11</v>
      </c>
      <c r="H134" s="177" t="s">
        <v>39</v>
      </c>
      <c r="I134" s="177"/>
      <c r="J134" s="177" t="s">
        <v>157</v>
      </c>
      <c r="K134" s="697" t="s">
        <v>2938</v>
      </c>
      <c r="L134" s="872">
        <v>1</v>
      </c>
      <c r="M134" s="735">
        <v>330000000</v>
      </c>
      <c r="N134" s="179">
        <f>+L134*M134</f>
        <v>330000000</v>
      </c>
      <c r="O134" s="179">
        <v>0</v>
      </c>
      <c r="P134" s="179">
        <f>+N134+O134</f>
        <v>330000000</v>
      </c>
      <c r="Q134" s="786">
        <v>0</v>
      </c>
      <c r="R134" s="179">
        <f>+P134-Q134</f>
        <v>330000000</v>
      </c>
      <c r="S134" s="833"/>
      <c r="T134" s="180"/>
      <c r="U134" s="695"/>
      <c r="V134" s="873"/>
      <c r="W134" s="621"/>
      <c r="X134" s="595"/>
      <c r="Y134" s="622"/>
      <c r="Z134" s="623"/>
      <c r="AA134" s="182"/>
      <c r="AB134" s="182"/>
      <c r="AC134" s="182"/>
    </row>
    <row r="135" spans="1:47" s="542" customFormat="1" ht="35.25" customHeight="1" x14ac:dyDescent="0.25">
      <c r="A135" s="1261" t="s">
        <v>49</v>
      </c>
      <c r="B135" s="1261"/>
      <c r="C135" s="1261"/>
      <c r="D135" s="1261"/>
      <c r="E135" s="1261"/>
      <c r="F135" s="1261"/>
      <c r="G135" s="1261"/>
      <c r="H135" s="1261"/>
      <c r="I135" s="1261"/>
      <c r="J135" s="1261"/>
      <c r="K135" s="1261"/>
      <c r="L135" s="1261"/>
      <c r="M135" s="378">
        <f>+M127+M132</f>
        <v>8400000000</v>
      </c>
      <c r="N135" s="378">
        <f t="shared" ref="N135:R135" si="47">+N127+N132</f>
        <v>8400000000</v>
      </c>
      <c r="O135" s="378">
        <f t="shared" si="47"/>
        <v>0</v>
      </c>
      <c r="P135" s="378">
        <f t="shared" si="47"/>
        <v>8400000000</v>
      </c>
      <c r="Q135" s="378">
        <f t="shared" si="47"/>
        <v>0</v>
      </c>
      <c r="R135" s="378">
        <f t="shared" si="47"/>
        <v>8400000000</v>
      </c>
      <c r="S135" s="832"/>
      <c r="T135" s="180"/>
      <c r="U135" s="952"/>
      <c r="V135" s="978"/>
      <c r="W135" s="621"/>
      <c r="X135" s="621"/>
      <c r="Y135" s="622"/>
      <c r="Z135" s="623"/>
      <c r="AA135" s="182"/>
      <c r="AB135" s="182"/>
      <c r="AC135" s="182"/>
    </row>
    <row r="136" spans="1:47" s="396" customFormat="1" ht="29.25" customHeight="1" x14ac:dyDescent="0.25">
      <c r="A136" s="1261" t="s">
        <v>2982</v>
      </c>
      <c r="B136" s="1261"/>
      <c r="C136" s="1261"/>
      <c r="D136" s="1261"/>
      <c r="E136" s="1261"/>
      <c r="F136" s="1261"/>
      <c r="G136" s="1261"/>
      <c r="H136" s="1261"/>
      <c r="I136" s="1261"/>
      <c r="J136" s="1261"/>
      <c r="K136" s="1261"/>
      <c r="L136" s="1261"/>
      <c r="M136" s="378">
        <f t="shared" ref="M136:R136" si="48">+M53</f>
        <v>71259880557.000809</v>
      </c>
      <c r="N136" s="378">
        <f t="shared" si="48"/>
        <v>71259880557.000809</v>
      </c>
      <c r="O136" s="378">
        <f t="shared" si="48"/>
        <v>0</v>
      </c>
      <c r="P136" s="378">
        <f t="shared" si="48"/>
        <v>71259880557.000809</v>
      </c>
      <c r="Q136" s="378">
        <f t="shared" si="48"/>
        <v>0</v>
      </c>
      <c r="R136" s="378">
        <f t="shared" si="48"/>
        <v>71259880557.000809</v>
      </c>
      <c r="S136" s="871"/>
      <c r="T136" s="180"/>
      <c r="U136" s="808"/>
      <c r="V136" s="979"/>
      <c r="W136" s="625"/>
      <c r="X136" s="625"/>
      <c r="Y136" s="592"/>
      <c r="Z136" s="592"/>
      <c r="AA136" s="182"/>
      <c r="AB136" s="182"/>
      <c r="AC136" s="182"/>
    </row>
    <row r="137" spans="1:47" s="396" customFormat="1" ht="29.25" customHeight="1" x14ac:dyDescent="0.25">
      <c r="A137" s="1261" t="s">
        <v>160</v>
      </c>
      <c r="B137" s="1261"/>
      <c r="C137" s="1261"/>
      <c r="D137" s="1261"/>
      <c r="E137" s="1261"/>
      <c r="F137" s="1261"/>
      <c r="G137" s="1261"/>
      <c r="H137" s="1261"/>
      <c r="I137" s="1261"/>
      <c r="J137" s="1261"/>
      <c r="K137" s="1261"/>
      <c r="L137" s="1261"/>
      <c r="M137" s="378">
        <f>+M63+M85+M111+M123+M135</f>
        <v>51260573820</v>
      </c>
      <c r="N137" s="378">
        <f t="shared" ref="N137:R137" si="49">+N63+N85+N111+N123+N135</f>
        <v>51260573820</v>
      </c>
      <c r="O137" s="378">
        <f t="shared" si="49"/>
        <v>0</v>
      </c>
      <c r="P137" s="378">
        <f t="shared" si="49"/>
        <v>51260573820</v>
      </c>
      <c r="Q137" s="378">
        <f t="shared" si="49"/>
        <v>0</v>
      </c>
      <c r="R137" s="378">
        <f t="shared" si="49"/>
        <v>51260573820</v>
      </c>
      <c r="S137" s="871"/>
      <c r="T137" s="180"/>
      <c r="U137" s="808"/>
      <c r="V137" s="979"/>
      <c r="W137" s="625"/>
      <c r="X137" s="625"/>
      <c r="Y137" s="592"/>
      <c r="Z137" s="592"/>
      <c r="AA137" s="182"/>
      <c r="AB137" s="182"/>
      <c r="AC137" s="182"/>
    </row>
    <row r="138" spans="1:47" s="182" customFormat="1" ht="33" customHeight="1" thickBot="1" x14ac:dyDescent="0.3">
      <c r="A138" s="1263" t="s">
        <v>43</v>
      </c>
      <c r="B138" s="1263"/>
      <c r="C138" s="1263"/>
      <c r="D138" s="1263"/>
      <c r="E138" s="1263"/>
      <c r="F138" s="1263"/>
      <c r="G138" s="1263"/>
      <c r="H138" s="1263"/>
      <c r="I138" s="1263"/>
      <c r="J138" s="1263"/>
      <c r="K138" s="1263"/>
      <c r="L138" s="1263"/>
      <c r="M138" s="378">
        <f>M136+M137</f>
        <v>122520454377.00081</v>
      </c>
      <c r="N138" s="378">
        <f t="shared" ref="N138:R138" si="50">N136+N137</f>
        <v>122520454377.00081</v>
      </c>
      <c r="O138" s="378">
        <f t="shared" si="50"/>
        <v>0</v>
      </c>
      <c r="P138" s="378">
        <f t="shared" si="50"/>
        <v>122520454377.00081</v>
      </c>
      <c r="Q138" s="378">
        <f t="shared" si="50"/>
        <v>0</v>
      </c>
      <c r="R138" s="378">
        <f t="shared" si="50"/>
        <v>122520454377.00081</v>
      </c>
      <c r="S138" s="871"/>
      <c r="T138" s="555"/>
      <c r="U138" s="811"/>
      <c r="V138" s="980"/>
      <c r="W138" s="953"/>
    </row>
    <row r="139" spans="1:47" s="182" customFormat="1" ht="282.75" customHeight="1" x14ac:dyDescent="0.3">
      <c r="A139" s="1274" t="s">
        <v>2988</v>
      </c>
      <c r="B139" s="1275"/>
      <c r="C139" s="1275"/>
      <c r="D139" s="1275"/>
      <c r="E139" s="1275"/>
      <c r="F139" s="1275"/>
      <c r="G139" s="1275"/>
      <c r="H139" s="1275"/>
      <c r="I139" s="1275"/>
      <c r="J139" s="1275"/>
      <c r="K139" s="1276"/>
      <c r="L139" s="887" t="s">
        <v>44</v>
      </c>
      <c r="M139" s="1274" t="s">
        <v>2987</v>
      </c>
      <c r="N139" s="1275"/>
      <c r="O139" s="1276"/>
      <c r="P139" s="1274" t="s">
        <v>2986</v>
      </c>
      <c r="Q139" s="1275"/>
      <c r="R139" s="1276"/>
      <c r="S139" s="836"/>
      <c r="T139" s="549"/>
      <c r="U139" s="1262"/>
      <c r="V139" s="981"/>
      <c r="W139" s="628"/>
      <c r="X139" s="1272"/>
      <c r="Y139" s="585"/>
      <c r="Z139" s="268"/>
    </row>
    <row r="140" spans="1:47" ht="36" customHeight="1" x14ac:dyDescent="0.3">
      <c r="A140" s="1277" t="s">
        <v>45</v>
      </c>
      <c r="B140" s="1277"/>
      <c r="C140" s="1278">
        <v>45658</v>
      </c>
      <c r="D140" s="1278"/>
      <c r="E140" s="1278"/>
      <c r="F140" s="1278"/>
      <c r="G140" s="1278"/>
      <c r="H140" s="1278"/>
      <c r="I140" s="1278"/>
      <c r="J140" s="1278"/>
      <c r="K140" s="1278"/>
      <c r="L140" s="626" t="str">
        <f>+A140</f>
        <v>FECHA:</v>
      </c>
      <c r="M140" s="1278">
        <f>+C140</f>
        <v>45658</v>
      </c>
      <c r="N140" s="1277"/>
      <c r="O140" s="1277"/>
      <c r="P140" s="627" t="str">
        <f>+L140</f>
        <v>FECHA:</v>
      </c>
      <c r="Q140" s="1278">
        <f>+M140</f>
        <v>45658</v>
      </c>
      <c r="R140" s="1277"/>
      <c r="U140" s="1262"/>
      <c r="V140" s="982"/>
      <c r="W140" s="628"/>
      <c r="X140" s="1272"/>
      <c r="Z140" s="268"/>
    </row>
    <row r="141" spans="1:47" ht="30" customHeight="1" x14ac:dyDescent="0.3">
      <c r="S141" s="838"/>
      <c r="T141" s="585"/>
      <c r="U141" s="812"/>
      <c r="V141" s="982"/>
      <c r="W141" s="628"/>
      <c r="X141" s="677"/>
      <c r="Z141" s="268"/>
    </row>
    <row r="142" spans="1:47" s="289" customFormat="1" ht="34.5" customHeight="1" x14ac:dyDescent="0.3">
      <c r="A142" s="268"/>
      <c r="B142" s="268"/>
      <c r="C142" s="268"/>
      <c r="D142" s="268"/>
      <c r="E142" s="268"/>
      <c r="F142" s="268"/>
      <c r="G142" s="268"/>
      <c r="H142" s="268"/>
      <c r="I142" s="268"/>
      <c r="J142" s="268"/>
      <c r="K142" s="629"/>
      <c r="L142" s="268"/>
      <c r="M142" s="268"/>
      <c r="N142" s="268"/>
      <c r="O142" s="268"/>
      <c r="P142" s="471" t="s">
        <v>86</v>
      </c>
      <c r="Q142" s="180">
        <f>+Q138</f>
        <v>0</v>
      </c>
      <c r="R142" s="585"/>
      <c r="S142" s="838"/>
      <c r="T142" s="585"/>
      <c r="U142" s="1262"/>
      <c r="V142" s="982"/>
      <c r="W142" s="628"/>
      <c r="X142" s="1272"/>
      <c r="Y142" s="585"/>
      <c r="Z142" s="268"/>
      <c r="AA142" s="631"/>
      <c r="AB142" s="631"/>
      <c r="AC142" s="631"/>
      <c r="AD142" s="631"/>
      <c r="AE142" s="631"/>
      <c r="AF142" s="631"/>
    </row>
    <row r="143" spans="1:47" ht="34.5" customHeight="1" x14ac:dyDescent="0.3">
      <c r="A143" s="289"/>
      <c r="B143" s="289"/>
      <c r="C143" s="289"/>
      <c r="D143" s="289"/>
      <c r="E143" s="289"/>
      <c r="F143" s="289"/>
      <c r="G143" s="289"/>
      <c r="H143" s="289"/>
      <c r="I143" s="289"/>
      <c r="J143" s="289"/>
      <c r="K143" s="630"/>
      <c r="L143" s="289"/>
      <c r="M143" s="370"/>
      <c r="N143" s="370"/>
      <c r="O143" s="289"/>
      <c r="P143" s="471" t="s">
        <v>58</v>
      </c>
      <c r="Q143" s="180">
        <v>0</v>
      </c>
      <c r="R143" s="585"/>
      <c r="S143" s="838"/>
      <c r="T143" s="585"/>
      <c r="U143" s="1262"/>
      <c r="V143" s="982"/>
      <c r="W143" s="628"/>
      <c r="X143" s="1273"/>
      <c r="Z143" s="268"/>
    </row>
    <row r="144" spans="1:47" ht="18" x14ac:dyDescent="0.3">
      <c r="I144" s="370"/>
      <c r="M144" s="370"/>
      <c r="P144" s="471" t="s">
        <v>85</v>
      </c>
      <c r="Q144" s="180">
        <f>+Q143-Q142</f>
        <v>0</v>
      </c>
      <c r="R144" s="585"/>
      <c r="S144" s="838"/>
      <c r="T144" s="585"/>
      <c r="U144" s="1262"/>
      <c r="V144" s="982"/>
      <c r="W144" s="628"/>
      <c r="X144" s="1273"/>
      <c r="Z144" s="268"/>
    </row>
    <row r="145" spans="1:32" ht="35.25" customHeight="1" x14ac:dyDescent="0.3">
      <c r="R145" s="585"/>
      <c r="S145" s="838"/>
      <c r="T145" s="585"/>
      <c r="U145" s="1262"/>
      <c r="V145" s="1273"/>
      <c r="W145" s="1273"/>
      <c r="X145" s="632"/>
      <c r="Z145" s="268"/>
    </row>
    <row r="146" spans="1:32" ht="24.75" customHeight="1" x14ac:dyDescent="0.3">
      <c r="N146" s="829"/>
      <c r="O146" s="830"/>
      <c r="R146" s="585"/>
      <c r="S146" s="838"/>
      <c r="T146" s="585"/>
      <c r="U146" s="1262"/>
      <c r="V146" s="982"/>
      <c r="W146" s="628"/>
      <c r="X146" s="1272"/>
      <c r="Z146" s="268"/>
    </row>
    <row r="147" spans="1:32" x14ac:dyDescent="0.3">
      <c r="R147" s="585"/>
      <c r="S147" s="838"/>
      <c r="T147" s="585"/>
      <c r="U147" s="1262"/>
      <c r="V147" s="982"/>
      <c r="W147" s="628"/>
      <c r="X147" s="1273"/>
      <c r="Z147" s="289"/>
    </row>
    <row r="148" spans="1:32" ht="28.5" customHeight="1" x14ac:dyDescent="0.3">
      <c r="Q148" s="494"/>
      <c r="R148" s="585"/>
      <c r="S148" s="838"/>
      <c r="T148" s="585"/>
      <c r="V148" s="983"/>
    </row>
    <row r="149" spans="1:32" ht="24" x14ac:dyDescent="0.35">
      <c r="Q149" s="285"/>
      <c r="R149" s="585"/>
      <c r="S149" s="839"/>
    </row>
    <row r="150" spans="1:32" s="272" customFormat="1" ht="18" x14ac:dyDescent="0.3">
      <c r="A150" s="268"/>
      <c r="B150" s="268"/>
      <c r="C150" s="268"/>
      <c r="D150" s="268"/>
      <c r="E150" s="268"/>
      <c r="F150" s="268"/>
      <c r="G150" s="268"/>
      <c r="H150" s="268"/>
      <c r="I150" s="268"/>
      <c r="J150" s="268"/>
      <c r="K150" s="629"/>
      <c r="L150" s="268"/>
      <c r="M150" s="268"/>
      <c r="N150" s="268"/>
      <c r="O150" s="268"/>
      <c r="P150" s="283"/>
      <c r="Q150" s="370"/>
      <c r="R150" s="283"/>
      <c r="S150" s="837"/>
      <c r="T150" s="268"/>
      <c r="U150" s="813"/>
      <c r="V150" s="984"/>
      <c r="W150" s="585"/>
      <c r="X150" s="585"/>
      <c r="Y150" s="585"/>
      <c r="Z150" s="585"/>
      <c r="AA150" s="585"/>
      <c r="AB150" s="585"/>
      <c r="AC150" s="585"/>
      <c r="AD150" s="585"/>
      <c r="AE150" s="585"/>
      <c r="AF150" s="585"/>
    </row>
    <row r="151" spans="1:32" s="272" customFormat="1" ht="18" x14ac:dyDescent="0.3">
      <c r="A151" s="268"/>
      <c r="B151" s="268"/>
      <c r="C151" s="268"/>
      <c r="D151" s="268"/>
      <c r="K151" s="629"/>
      <c r="L151" s="268"/>
      <c r="M151" s="268"/>
      <c r="N151" s="268"/>
      <c r="O151" s="268"/>
      <c r="P151" s="283"/>
      <c r="Q151" s="370"/>
      <c r="R151" s="268"/>
      <c r="S151" s="837"/>
      <c r="T151" s="268"/>
      <c r="U151" s="813"/>
      <c r="V151" s="984"/>
      <c r="W151" s="585"/>
      <c r="X151" s="585"/>
      <c r="Y151" s="585"/>
      <c r="Z151" s="585"/>
      <c r="AA151" s="585"/>
      <c r="AB151" s="585"/>
      <c r="AC151" s="585"/>
      <c r="AD151" s="585"/>
      <c r="AE151" s="585"/>
      <c r="AF151" s="585"/>
    </row>
    <row r="152" spans="1:32" s="272" customFormat="1" x14ac:dyDescent="0.3">
      <c r="A152" s="268"/>
      <c r="B152" s="268"/>
      <c r="C152" s="268"/>
      <c r="D152" s="268"/>
      <c r="K152" s="629"/>
      <c r="L152" s="268"/>
      <c r="M152" s="268"/>
      <c r="N152" s="268"/>
      <c r="O152" s="268"/>
      <c r="P152" s="268"/>
      <c r="Q152" s="268"/>
      <c r="R152" s="268"/>
      <c r="S152" s="837"/>
      <c r="T152" s="268"/>
      <c r="U152" s="813"/>
      <c r="V152" s="984"/>
      <c r="W152" s="585"/>
      <c r="X152" s="585"/>
      <c r="Y152" s="585"/>
      <c r="Z152" s="585"/>
      <c r="AA152" s="585"/>
      <c r="AB152" s="585"/>
      <c r="AC152" s="585"/>
      <c r="AD152" s="585"/>
      <c r="AE152" s="585"/>
      <c r="AF152" s="585"/>
    </row>
    <row r="153" spans="1:32" s="272" customFormat="1" ht="18" x14ac:dyDescent="0.3">
      <c r="A153" s="268"/>
      <c r="B153" s="268"/>
      <c r="C153" s="268"/>
      <c r="D153" s="268"/>
      <c r="K153" s="629"/>
      <c r="L153" s="268"/>
      <c r="M153" s="268"/>
      <c r="N153" s="268"/>
      <c r="O153" s="268"/>
      <c r="P153" s="283"/>
      <c r="Q153" s="370"/>
      <c r="R153" s="268"/>
      <c r="S153" s="837"/>
      <c r="T153" s="268"/>
      <c r="U153" s="813"/>
      <c r="V153" s="984"/>
      <c r="W153" s="585"/>
      <c r="X153" s="585"/>
      <c r="Y153" s="585"/>
      <c r="Z153" s="585"/>
      <c r="AA153" s="585"/>
      <c r="AB153" s="585"/>
      <c r="AC153" s="585"/>
      <c r="AD153" s="585"/>
      <c r="AE153" s="585"/>
      <c r="AF153" s="585"/>
    </row>
    <row r="154" spans="1:32" s="272" customFormat="1" ht="18" x14ac:dyDescent="0.3">
      <c r="A154" s="268"/>
      <c r="B154" s="268"/>
      <c r="C154" s="268"/>
      <c r="D154" s="268"/>
      <c r="K154" s="629"/>
      <c r="L154" s="268"/>
      <c r="M154" s="268"/>
      <c r="N154" s="268"/>
      <c r="O154" s="268"/>
      <c r="P154" s="283"/>
      <c r="Q154" s="370"/>
      <c r="R154" s="268"/>
      <c r="S154" s="837"/>
      <c r="T154" s="268"/>
      <c r="U154" s="813"/>
      <c r="V154" s="984"/>
      <c r="W154" s="585"/>
      <c r="X154" s="585"/>
      <c r="Y154" s="585"/>
      <c r="Z154" s="585"/>
      <c r="AA154" s="585"/>
      <c r="AB154" s="585"/>
      <c r="AC154" s="585"/>
      <c r="AD154" s="585"/>
      <c r="AE154" s="585"/>
      <c r="AF154" s="585"/>
    </row>
    <row r="155" spans="1:32" s="272" customFormat="1" x14ac:dyDescent="0.3">
      <c r="A155" s="268"/>
      <c r="B155" s="268"/>
      <c r="C155" s="268"/>
      <c r="D155" s="268"/>
      <c r="K155" s="629"/>
      <c r="L155" s="268"/>
      <c r="M155" s="268"/>
      <c r="N155" s="268"/>
      <c r="O155" s="268"/>
      <c r="P155" s="268"/>
      <c r="Q155" s="268"/>
      <c r="R155" s="268"/>
      <c r="S155" s="837"/>
      <c r="T155" s="268"/>
      <c r="U155" s="813"/>
      <c r="V155" s="984"/>
      <c r="W155" s="585"/>
      <c r="X155" s="585"/>
      <c r="Y155" s="585"/>
      <c r="Z155" s="585"/>
      <c r="AA155" s="585"/>
      <c r="AB155" s="585"/>
      <c r="AC155" s="585"/>
      <c r="AD155" s="585"/>
      <c r="AE155" s="585"/>
      <c r="AF155" s="585"/>
    </row>
    <row r="156" spans="1:32" s="272" customFormat="1" x14ac:dyDescent="0.3">
      <c r="A156" s="268"/>
      <c r="B156" s="268"/>
      <c r="C156" s="268"/>
      <c r="D156" s="268"/>
      <c r="K156" s="629"/>
      <c r="L156" s="268"/>
      <c r="M156" s="268"/>
      <c r="N156" s="268"/>
      <c r="O156" s="268"/>
      <c r="P156" s="268"/>
      <c r="Q156" s="268"/>
      <c r="R156" s="268"/>
      <c r="S156" s="837"/>
      <c r="T156" s="268"/>
      <c r="U156" s="813"/>
      <c r="V156" s="984"/>
      <c r="W156" s="585"/>
      <c r="X156" s="585"/>
      <c r="Y156" s="585"/>
      <c r="Z156" s="585"/>
      <c r="AA156" s="585"/>
      <c r="AB156" s="585"/>
      <c r="AC156" s="585"/>
      <c r="AD156" s="585"/>
      <c r="AE156" s="585"/>
      <c r="AF156" s="585"/>
    </row>
    <row r="157" spans="1:32" s="272" customFormat="1" x14ac:dyDescent="0.3">
      <c r="A157" s="268"/>
      <c r="B157" s="268"/>
      <c r="C157" s="268"/>
      <c r="D157" s="268"/>
      <c r="K157" s="629"/>
      <c r="L157" s="268"/>
      <c r="M157" s="268"/>
      <c r="N157" s="268"/>
      <c r="O157" s="268"/>
      <c r="P157" s="268"/>
      <c r="Q157" s="268"/>
      <c r="R157" s="268"/>
      <c r="S157" s="837"/>
      <c r="T157" s="268"/>
      <c r="U157" s="813"/>
      <c r="V157" s="984"/>
      <c r="W157" s="585"/>
      <c r="X157" s="585"/>
      <c r="Y157" s="585"/>
      <c r="Z157" s="585"/>
      <c r="AA157" s="585"/>
      <c r="AB157" s="585"/>
      <c r="AC157" s="585"/>
      <c r="AD157" s="585"/>
      <c r="AE157" s="585"/>
      <c r="AF157" s="585"/>
    </row>
    <row r="158" spans="1:32" x14ac:dyDescent="0.3">
      <c r="E158" s="272"/>
      <c r="F158" s="272"/>
      <c r="G158" s="272"/>
      <c r="H158" s="272"/>
      <c r="I158" s="272"/>
      <c r="J158" s="272"/>
      <c r="U158" s="814"/>
      <c r="V158" s="985"/>
      <c r="W158" s="631"/>
      <c r="X158" s="631"/>
      <c r="Y158" s="631"/>
      <c r="Z158" s="631"/>
      <c r="AA158" s="631"/>
      <c r="AB158" s="631"/>
      <c r="AC158" s="631"/>
    </row>
    <row r="159" spans="1:32" s="289" customFormat="1" ht="30" customHeight="1" x14ac:dyDescent="0.3">
      <c r="A159" s="268"/>
      <c r="B159" s="268"/>
      <c r="C159" s="268"/>
      <c r="D159" s="268"/>
      <c r="E159" s="268"/>
      <c r="F159" s="268"/>
      <c r="G159" s="268"/>
      <c r="H159" s="268"/>
      <c r="I159" s="268"/>
      <c r="J159" s="268"/>
      <c r="K159" s="629"/>
      <c r="L159" s="268"/>
      <c r="M159" s="268"/>
      <c r="N159" s="268"/>
      <c r="O159" s="268"/>
      <c r="P159" s="268"/>
      <c r="Q159" s="268"/>
      <c r="R159" s="268"/>
      <c r="S159" s="840"/>
      <c r="T159" s="277"/>
      <c r="U159" s="813"/>
      <c r="V159" s="984"/>
      <c r="W159" s="585"/>
      <c r="X159" s="585"/>
      <c r="Y159" s="585"/>
      <c r="Z159" s="585"/>
      <c r="AA159" s="585"/>
      <c r="AB159" s="585"/>
      <c r="AC159" s="585"/>
      <c r="AD159" s="631"/>
      <c r="AE159" s="631"/>
      <c r="AF159" s="631"/>
    </row>
    <row r="160" spans="1:32" x14ac:dyDescent="0.3">
      <c r="A160" s="289"/>
      <c r="B160" s="289"/>
      <c r="C160" s="289"/>
      <c r="D160" s="289"/>
      <c r="E160" s="289"/>
      <c r="F160" s="289"/>
      <c r="G160" s="289"/>
      <c r="H160" s="289"/>
      <c r="I160" s="289"/>
      <c r="J160" s="289"/>
      <c r="K160" s="633"/>
      <c r="L160" s="289"/>
      <c r="M160" s="289"/>
      <c r="N160" s="289"/>
      <c r="O160" s="289"/>
      <c r="P160" s="634"/>
      <c r="Q160" s="635"/>
      <c r="R160" s="277"/>
    </row>
  </sheetData>
  <mergeCells count="112">
    <mergeCell ref="X142:X144"/>
    <mergeCell ref="U145:U147"/>
    <mergeCell ref="V145:W145"/>
    <mergeCell ref="X146:X147"/>
    <mergeCell ref="P139:R139"/>
    <mergeCell ref="U139:U140"/>
    <mergeCell ref="X139:X140"/>
    <mergeCell ref="A140:B140"/>
    <mergeCell ref="C140:K140"/>
    <mergeCell ref="M140:O140"/>
    <mergeCell ref="Q140:R140"/>
    <mergeCell ref="A139:K139"/>
    <mergeCell ref="M139:O139"/>
    <mergeCell ref="A137:L137"/>
    <mergeCell ref="U142:U144"/>
    <mergeCell ref="A135:L135"/>
    <mergeCell ref="A136:L136"/>
    <mergeCell ref="A138:L138"/>
    <mergeCell ref="A124:J124"/>
    <mergeCell ref="G114:J114"/>
    <mergeCell ref="A115:I115"/>
    <mergeCell ref="A117:I117"/>
    <mergeCell ref="L124:R124"/>
    <mergeCell ref="F125:J125"/>
    <mergeCell ref="G126:J126"/>
    <mergeCell ref="A127:I127"/>
    <mergeCell ref="A132:I132"/>
    <mergeCell ref="A119:I119"/>
    <mergeCell ref="A121:I121"/>
    <mergeCell ref="A123:L123"/>
    <mergeCell ref="F65:J65"/>
    <mergeCell ref="G66:J66"/>
    <mergeCell ref="A67:I67"/>
    <mergeCell ref="A70:I70"/>
    <mergeCell ref="A73:I73"/>
    <mergeCell ref="A76:I76"/>
    <mergeCell ref="F113:J113"/>
    <mergeCell ref="A79:I79"/>
    <mergeCell ref="A82:I82"/>
    <mergeCell ref="A86:J86"/>
    <mergeCell ref="A85:L85"/>
    <mergeCell ref="A112:J112"/>
    <mergeCell ref="L112:R112"/>
    <mergeCell ref="L86:R86"/>
    <mergeCell ref="F87:J87"/>
    <mergeCell ref="G88:J88"/>
    <mergeCell ref="A89:I89"/>
    <mergeCell ref="A111:L111"/>
    <mergeCell ref="S10:S13"/>
    <mergeCell ref="A10:F10"/>
    <mergeCell ref="G10:G11"/>
    <mergeCell ref="H10:I10"/>
    <mergeCell ref="A33:I33"/>
    <mergeCell ref="A36:I36"/>
    <mergeCell ref="A39:I39"/>
    <mergeCell ref="A53:L53"/>
    <mergeCell ref="A64:J64"/>
    <mergeCell ref="L64:R64"/>
    <mergeCell ref="A18:I18"/>
    <mergeCell ref="A21:I21"/>
    <mergeCell ref="A24:I24"/>
    <mergeCell ref="A42:I42"/>
    <mergeCell ref="A45:I45"/>
    <mergeCell ref="A48:I48"/>
    <mergeCell ref="A51:I51"/>
    <mergeCell ref="A54:J54"/>
    <mergeCell ref="L54:R54"/>
    <mergeCell ref="F55:J55"/>
    <mergeCell ref="G56:J56"/>
    <mergeCell ref="A57:I57"/>
    <mergeCell ref="A60:I60"/>
    <mergeCell ref="A63:L63"/>
    <mergeCell ref="S7:Z9"/>
    <mergeCell ref="A8:G8"/>
    <mergeCell ref="H8:K8"/>
    <mergeCell ref="L8:M8"/>
    <mergeCell ref="L9:M9"/>
    <mergeCell ref="W24:Y24"/>
    <mergeCell ref="A27:I27"/>
    <mergeCell ref="A30:I30"/>
    <mergeCell ref="Z10:Z13"/>
    <mergeCell ref="A12:J12"/>
    <mergeCell ref="L12:R12"/>
    <mergeCell ref="F13:J13"/>
    <mergeCell ref="G14:J14"/>
    <mergeCell ref="A15:I15"/>
    <mergeCell ref="T10:T13"/>
    <mergeCell ref="U10:U13"/>
    <mergeCell ref="V10:V13"/>
    <mergeCell ref="W10:W13"/>
    <mergeCell ref="X10:X13"/>
    <mergeCell ref="Y10:Y13"/>
    <mergeCell ref="N10:N11"/>
    <mergeCell ref="O10:O11"/>
    <mergeCell ref="P10:P11"/>
    <mergeCell ref="Q10:Q11"/>
    <mergeCell ref="A1:G1"/>
    <mergeCell ref="H1:P2"/>
    <mergeCell ref="Q1:R4"/>
    <mergeCell ref="A2:G2"/>
    <mergeCell ref="A3:G3"/>
    <mergeCell ref="H3:P4"/>
    <mergeCell ref="A4:G4"/>
    <mergeCell ref="J10:K10"/>
    <mergeCell ref="L10:L11"/>
    <mergeCell ref="M10:M11"/>
    <mergeCell ref="L5:R5"/>
    <mergeCell ref="A6:F6"/>
    <mergeCell ref="G6:K6"/>
    <mergeCell ref="L6:M6"/>
    <mergeCell ref="L7:M7"/>
    <mergeCell ref="R10:R11"/>
  </mergeCells>
  <printOptions horizontalCentered="1"/>
  <pageMargins left="0.39370078740157483" right="0.39370078740157483" top="0.39370078740157483" bottom="0.19685039370078741" header="0" footer="0"/>
  <pageSetup paperSize="9" scale="31" fitToHeight="0" orientation="landscape" horizontalDpi="1200" verticalDpi="1200" r:id="rId1"/>
  <headerFooter>
    <oddFooter>&amp;CPágina &amp;P de 6</oddFooter>
  </headerFooter>
  <rowBreaks count="4" manualBreakCount="4">
    <brk id="37" max="17" man="1"/>
    <brk id="63" max="17" man="1"/>
    <brk id="92" max="17" man="1"/>
    <brk id="128" max="1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7BE39-74D3-43EB-8143-525051935805}">
  <sheetPr>
    <tabColor theme="6" tint="-0.249977111117893"/>
    <pageSetUpPr fitToPage="1"/>
  </sheetPr>
  <dimension ref="A1:AB83"/>
  <sheetViews>
    <sheetView view="pageBreakPreview" zoomScale="55" zoomScaleNormal="57" zoomScaleSheetLayoutView="55" workbookViewId="0">
      <selection activeCell="K25" sqref="K25:M25"/>
    </sheetView>
  </sheetViews>
  <sheetFormatPr baseColWidth="10" defaultColWidth="11.42578125" defaultRowHeight="13.5" x14ac:dyDescent="0.25"/>
  <cols>
    <col min="1" max="1" width="8.140625" style="268" customWidth="1"/>
    <col min="2" max="2" width="12.28515625" style="268" customWidth="1"/>
    <col min="3" max="3" width="6.85546875" style="268" customWidth="1"/>
    <col min="4" max="4" width="12.85546875" style="268" bestFit="1" customWidth="1"/>
    <col min="5" max="5" width="21.42578125" style="268" customWidth="1"/>
    <col min="6" max="6" width="7.42578125" style="268" bestFit="1" customWidth="1"/>
    <col min="7" max="7" width="12.7109375" style="268" customWidth="1"/>
    <col min="8" max="9" width="6.140625" style="268" customWidth="1"/>
    <col min="10" max="10" width="19.42578125" style="268" customWidth="1"/>
    <col min="11" max="11" width="70.7109375" style="268" customWidth="1"/>
    <col min="12" max="12" width="24.85546875" style="269" customWidth="1"/>
    <col min="13" max="13" width="30" style="268" bestFit="1" customWidth="1"/>
    <col min="14" max="15" width="31.42578125" style="268" customWidth="1"/>
    <col min="16" max="16" width="40.5703125" style="268" customWidth="1"/>
    <col min="17" max="17" width="34" style="268" customWidth="1"/>
    <col min="18" max="18" width="31.42578125" style="268" customWidth="1"/>
    <col min="19" max="19" width="30.5703125" style="275" bestFit="1" customWidth="1"/>
    <col min="20" max="20" width="28.7109375" style="275" bestFit="1" customWidth="1"/>
    <col min="21" max="21" width="29.7109375" style="275" bestFit="1" customWidth="1"/>
    <col min="22" max="22" width="30" style="275" bestFit="1" customWidth="1"/>
    <col min="23" max="23" width="27" style="275" customWidth="1"/>
    <col min="24" max="24" width="28" style="763" bestFit="1" customWidth="1"/>
    <col min="25" max="25" width="33.28515625" style="764" customWidth="1"/>
    <col min="26" max="26" width="28" style="765" bestFit="1" customWidth="1"/>
    <col min="27" max="27" width="26.85546875" style="268" customWidth="1"/>
    <col min="28" max="29" width="27.42578125" style="268" bestFit="1" customWidth="1"/>
    <col min="30" max="16384" width="11.42578125" style="268"/>
  </cols>
  <sheetData>
    <row r="1" spans="1:26" s="182" customFormat="1" ht="23.25" customHeight="1" x14ac:dyDescent="0.25">
      <c r="A1" s="1328" t="s">
        <v>1</v>
      </c>
      <c r="B1" s="1329"/>
      <c r="C1" s="1329"/>
      <c r="D1" s="1329"/>
      <c r="E1" s="1329"/>
      <c r="F1" s="1329"/>
      <c r="G1" s="1330"/>
      <c r="H1" s="1331" t="s">
        <v>183</v>
      </c>
      <c r="I1" s="1331"/>
      <c r="J1" s="1331"/>
      <c r="K1" s="1331"/>
      <c r="L1" s="1331"/>
      <c r="M1" s="1331"/>
      <c r="N1" s="1331"/>
      <c r="O1" s="1331"/>
      <c r="P1" s="1331"/>
      <c r="Q1" s="1332" t="s">
        <v>5</v>
      </c>
      <c r="R1" s="1333"/>
      <c r="S1" s="1335" t="s">
        <v>2785</v>
      </c>
      <c r="T1" s="1335"/>
      <c r="U1" s="1335"/>
      <c r="V1" s="1335"/>
      <c r="W1" s="1335"/>
      <c r="X1" s="1335"/>
      <c r="Y1" s="1335"/>
      <c r="Z1" s="1336"/>
    </row>
    <row r="2" spans="1:26" s="182" customFormat="1" ht="23.25" customHeight="1" x14ac:dyDescent="0.25">
      <c r="A2" s="1339" t="s">
        <v>2795</v>
      </c>
      <c r="B2" s="1185"/>
      <c r="C2" s="1185"/>
      <c r="D2" s="1185"/>
      <c r="E2" s="1185"/>
      <c r="F2" s="1185"/>
      <c r="G2" s="1185"/>
      <c r="H2" s="1183"/>
      <c r="I2" s="1183"/>
      <c r="J2" s="1183"/>
      <c r="K2" s="1183"/>
      <c r="L2" s="1183"/>
      <c r="M2" s="1183"/>
      <c r="N2" s="1183"/>
      <c r="O2" s="1183"/>
      <c r="P2" s="1183"/>
      <c r="Q2" s="1184"/>
      <c r="R2" s="1334"/>
      <c r="S2" s="1335"/>
      <c r="T2" s="1335"/>
      <c r="U2" s="1335"/>
      <c r="V2" s="1335"/>
      <c r="W2" s="1335"/>
      <c r="X2" s="1335"/>
      <c r="Y2" s="1335"/>
      <c r="Z2" s="1336"/>
    </row>
    <row r="3" spans="1:26" s="182" customFormat="1" ht="23.25" customHeight="1" x14ac:dyDescent="0.25">
      <c r="A3" s="1339" t="s">
        <v>2796</v>
      </c>
      <c r="B3" s="1185"/>
      <c r="C3" s="1185"/>
      <c r="D3" s="1185"/>
      <c r="E3" s="1185"/>
      <c r="F3" s="1185"/>
      <c r="G3" s="1185"/>
      <c r="H3" s="1183" t="s">
        <v>184</v>
      </c>
      <c r="I3" s="1183"/>
      <c r="J3" s="1183"/>
      <c r="K3" s="1183"/>
      <c r="L3" s="1183"/>
      <c r="M3" s="1183"/>
      <c r="N3" s="1183"/>
      <c r="O3" s="1183"/>
      <c r="P3" s="1183"/>
      <c r="Q3" s="1184"/>
      <c r="R3" s="1334"/>
      <c r="S3" s="1335"/>
      <c r="T3" s="1335"/>
      <c r="U3" s="1335"/>
      <c r="V3" s="1335"/>
      <c r="W3" s="1335"/>
      <c r="X3" s="1335"/>
      <c r="Y3" s="1335"/>
      <c r="Z3" s="1336"/>
    </row>
    <row r="4" spans="1:26" s="182" customFormat="1" ht="23.25" customHeight="1" x14ac:dyDescent="0.25">
      <c r="A4" s="1340" t="s">
        <v>2797</v>
      </c>
      <c r="B4" s="1181"/>
      <c r="C4" s="1181"/>
      <c r="D4" s="1181"/>
      <c r="E4" s="1181"/>
      <c r="F4" s="1181"/>
      <c r="G4" s="1182"/>
      <c r="H4" s="1183"/>
      <c r="I4" s="1183"/>
      <c r="J4" s="1183"/>
      <c r="K4" s="1183"/>
      <c r="L4" s="1183"/>
      <c r="M4" s="1183"/>
      <c r="N4" s="1183"/>
      <c r="O4" s="1183"/>
      <c r="P4" s="1183"/>
      <c r="Q4" s="1184"/>
      <c r="R4" s="1334"/>
      <c r="S4" s="1335"/>
      <c r="T4" s="1335"/>
      <c r="U4" s="1335"/>
      <c r="V4" s="1335"/>
      <c r="W4" s="1335"/>
      <c r="X4" s="1335"/>
      <c r="Y4" s="1335"/>
      <c r="Z4" s="1336"/>
    </row>
    <row r="5" spans="1:26" s="182" customFormat="1" ht="9.75" customHeight="1" x14ac:dyDescent="0.25">
      <c r="A5" s="1341"/>
      <c r="B5" s="1342"/>
      <c r="C5" s="1342"/>
      <c r="D5" s="1342"/>
      <c r="E5" s="1342"/>
      <c r="F5" s="1342"/>
      <c r="G5" s="1342"/>
      <c r="H5" s="1342"/>
      <c r="I5" s="1342"/>
      <c r="J5" s="1342"/>
      <c r="K5" s="1342"/>
      <c r="L5" s="1342"/>
      <c r="M5" s="1342"/>
      <c r="N5" s="1342"/>
      <c r="O5" s="1342"/>
      <c r="P5" s="1342"/>
      <c r="Q5" s="1342"/>
      <c r="R5" s="1343"/>
      <c r="S5" s="1335"/>
      <c r="T5" s="1335"/>
      <c r="U5" s="1335"/>
      <c r="V5" s="1335"/>
      <c r="W5" s="1335"/>
      <c r="X5" s="1335"/>
      <c r="Y5" s="1335"/>
      <c r="Z5" s="1336"/>
    </row>
    <row r="6" spans="1:26" s="182" customFormat="1" ht="24.75" customHeight="1" x14ac:dyDescent="0.25">
      <c r="A6" s="194"/>
      <c r="B6" s="195"/>
      <c r="C6" s="195"/>
      <c r="D6" s="195"/>
      <c r="E6" s="195"/>
      <c r="F6" s="195"/>
      <c r="G6" s="195"/>
      <c r="H6" s="196"/>
      <c r="I6" s="196"/>
      <c r="J6" s="196"/>
      <c r="K6" s="197"/>
      <c r="L6" s="1344" t="s">
        <v>2958</v>
      </c>
      <c r="M6" s="1344"/>
      <c r="N6" s="1344"/>
      <c r="O6" s="1344"/>
      <c r="P6" s="1344"/>
      <c r="Q6" s="1344"/>
      <c r="R6" s="1345"/>
      <c r="S6" s="1335"/>
      <c r="T6" s="1335"/>
      <c r="U6" s="1335"/>
      <c r="V6" s="1335"/>
      <c r="W6" s="1335"/>
      <c r="X6" s="1335"/>
      <c r="Y6" s="1335"/>
      <c r="Z6" s="1336"/>
    </row>
    <row r="7" spans="1:26" s="182" customFormat="1" ht="54.75" customHeight="1" x14ac:dyDescent="0.25">
      <c r="A7" s="1312" t="s">
        <v>91</v>
      </c>
      <c r="B7" s="1191"/>
      <c r="C7" s="1191"/>
      <c r="D7" s="895"/>
      <c r="E7" s="895"/>
      <c r="F7" s="895"/>
      <c r="G7" s="1192" t="s">
        <v>98</v>
      </c>
      <c r="H7" s="1192"/>
      <c r="I7" s="1192"/>
      <c r="J7" s="1192"/>
      <c r="K7" s="1193"/>
      <c r="L7" s="1346" t="s">
        <v>8</v>
      </c>
      <c r="M7" s="1347"/>
      <c r="N7" s="198">
        <v>0</v>
      </c>
      <c r="O7" s="199"/>
      <c r="P7" s="200" t="s">
        <v>7</v>
      </c>
      <c r="Q7" s="198">
        <f>+P31+P41</f>
        <v>20000000000</v>
      </c>
      <c r="R7" s="201"/>
      <c r="S7" s="1335"/>
      <c r="T7" s="1335"/>
      <c r="U7" s="1335"/>
      <c r="V7" s="1335"/>
      <c r="W7" s="1335"/>
      <c r="X7" s="1335"/>
      <c r="Y7" s="1335"/>
      <c r="Z7" s="1336"/>
    </row>
    <row r="8" spans="1:26" s="182" customFormat="1" ht="28.5" customHeight="1" x14ac:dyDescent="0.25">
      <c r="A8" s="202"/>
      <c r="B8" s="542"/>
      <c r="C8" s="542"/>
      <c r="D8" s="542"/>
      <c r="E8" s="542"/>
      <c r="F8" s="542"/>
      <c r="G8" s="542"/>
      <c r="H8" s="542"/>
      <c r="I8" s="542"/>
      <c r="J8" s="542"/>
      <c r="K8" s="203"/>
      <c r="L8" s="1348" t="s">
        <v>9</v>
      </c>
      <c r="M8" s="1349"/>
      <c r="N8" s="543">
        <v>0</v>
      </c>
      <c r="O8" s="544"/>
      <c r="P8" s="396" t="s">
        <v>10</v>
      </c>
      <c r="Q8" s="543">
        <v>0</v>
      </c>
      <c r="R8" s="204"/>
      <c r="S8" s="1337"/>
      <c r="T8" s="1337"/>
      <c r="U8" s="1337"/>
      <c r="V8" s="1337"/>
      <c r="W8" s="1337"/>
      <c r="X8" s="1337"/>
      <c r="Y8" s="1337"/>
      <c r="Z8" s="1338"/>
    </row>
    <row r="9" spans="1:26" s="182" customFormat="1" ht="20.25" customHeight="1" x14ac:dyDescent="0.25">
      <c r="A9" s="1312" t="s">
        <v>11</v>
      </c>
      <c r="B9" s="1191"/>
      <c r="C9" s="1191"/>
      <c r="D9" s="1191"/>
      <c r="E9" s="1191"/>
      <c r="F9" s="1191"/>
      <c r="G9" s="1191"/>
      <c r="H9" s="1291">
        <v>2018011000632</v>
      </c>
      <c r="I9" s="1291"/>
      <c r="J9" s="1291"/>
      <c r="K9" s="1292"/>
      <c r="L9" s="1293"/>
      <c r="M9" s="1294"/>
      <c r="N9" s="551"/>
      <c r="O9" s="552"/>
      <c r="P9" s="554"/>
      <c r="Q9" s="554"/>
      <c r="R9" s="205"/>
      <c r="S9" s="1320" t="s">
        <v>12</v>
      </c>
      <c r="T9" s="1228" t="s">
        <v>13</v>
      </c>
      <c r="U9" s="1322" t="s">
        <v>14</v>
      </c>
      <c r="V9" s="1228" t="s">
        <v>15</v>
      </c>
      <c r="W9" s="1228" t="s">
        <v>16</v>
      </c>
      <c r="X9" s="1324" t="s">
        <v>17</v>
      </c>
      <c r="Y9" s="1313" t="s">
        <v>18</v>
      </c>
      <c r="Z9" s="1315" t="s">
        <v>19</v>
      </c>
    </row>
    <row r="10" spans="1:26" s="182" customFormat="1" ht="27" customHeight="1" x14ac:dyDescent="0.25">
      <c r="A10" s="206"/>
      <c r="H10" s="548"/>
      <c r="I10" s="548"/>
      <c r="J10" s="548"/>
      <c r="K10" s="546"/>
      <c r="L10" s="1317" t="s">
        <v>20</v>
      </c>
      <c r="M10" s="1318"/>
      <c r="N10" s="207">
        <f>+N7+N8+Q7+Q8</f>
        <v>20000000000</v>
      </c>
      <c r="O10" s="208"/>
      <c r="P10" s="209"/>
      <c r="Q10" s="209"/>
      <c r="R10" s="210"/>
      <c r="S10" s="1321"/>
      <c r="T10" s="1229"/>
      <c r="U10" s="1323"/>
      <c r="V10" s="1229"/>
      <c r="W10" s="1229"/>
      <c r="X10" s="1325"/>
      <c r="Y10" s="1314"/>
      <c r="Z10" s="1316"/>
    </row>
    <row r="11" spans="1:26" s="211" customFormat="1" ht="38.25" customHeight="1" x14ac:dyDescent="0.3">
      <c r="A11" s="1295" t="s">
        <v>21</v>
      </c>
      <c r="B11" s="1296"/>
      <c r="C11" s="1296"/>
      <c r="D11" s="1296"/>
      <c r="E11" s="1296"/>
      <c r="F11" s="1297"/>
      <c r="G11" s="1309" t="s">
        <v>22</v>
      </c>
      <c r="H11" s="1309" t="s">
        <v>23</v>
      </c>
      <c r="I11" s="1309"/>
      <c r="J11" s="1311" t="s">
        <v>24</v>
      </c>
      <c r="K11" s="1311"/>
      <c r="L11" s="1319" t="s">
        <v>25</v>
      </c>
      <c r="M11" s="1319" t="s">
        <v>26</v>
      </c>
      <c r="N11" s="1319" t="s">
        <v>27</v>
      </c>
      <c r="O11" s="1319" t="s">
        <v>28</v>
      </c>
      <c r="P11" s="1319" t="s">
        <v>29</v>
      </c>
      <c r="Q11" s="1319" t="s">
        <v>30</v>
      </c>
      <c r="R11" s="1326" t="s">
        <v>31</v>
      </c>
      <c r="S11" s="1321"/>
      <c r="T11" s="1229"/>
      <c r="U11" s="1323"/>
      <c r="V11" s="1229"/>
      <c r="W11" s="1229"/>
      <c r="X11" s="1325"/>
      <c r="Y11" s="1314"/>
      <c r="Z11" s="1316"/>
    </row>
    <row r="12" spans="1:26" s="211" customFormat="1" ht="27.75" customHeight="1" thickBot="1" x14ac:dyDescent="0.35">
      <c r="A12" s="212" t="s">
        <v>32</v>
      </c>
      <c r="B12" s="213" t="s">
        <v>33</v>
      </c>
      <c r="C12" s="213" t="s">
        <v>34</v>
      </c>
      <c r="D12" s="213" t="s">
        <v>128</v>
      </c>
      <c r="E12" s="545" t="s">
        <v>125</v>
      </c>
      <c r="F12" s="213" t="s">
        <v>61</v>
      </c>
      <c r="G12" s="1310"/>
      <c r="H12" s="213" t="s">
        <v>35</v>
      </c>
      <c r="I12" s="213" t="s">
        <v>36</v>
      </c>
      <c r="J12" s="545" t="s">
        <v>37</v>
      </c>
      <c r="K12" s="213" t="s">
        <v>38</v>
      </c>
      <c r="L12" s="1319"/>
      <c r="M12" s="1319"/>
      <c r="N12" s="1319"/>
      <c r="O12" s="1319"/>
      <c r="P12" s="1319"/>
      <c r="Q12" s="1319"/>
      <c r="R12" s="1327"/>
      <c r="S12" s="1321"/>
      <c r="T12" s="1229"/>
      <c r="U12" s="1323"/>
      <c r="V12" s="1229"/>
      <c r="W12" s="1229"/>
      <c r="X12" s="1325"/>
      <c r="Y12" s="1314"/>
      <c r="Z12" s="1316"/>
    </row>
    <row r="13" spans="1:26" s="224" customFormat="1" ht="42.75" customHeight="1" x14ac:dyDescent="0.25">
      <c r="A13" s="214">
        <v>1501</v>
      </c>
      <c r="B13" s="215" t="s">
        <v>84</v>
      </c>
      <c r="C13" s="216">
        <v>18</v>
      </c>
      <c r="D13" s="216" t="s">
        <v>2854</v>
      </c>
      <c r="E13" s="216">
        <v>1501024</v>
      </c>
      <c r="F13" s="215" t="s">
        <v>94</v>
      </c>
      <c r="G13" s="1252"/>
      <c r="H13" s="1250"/>
      <c r="I13" s="1250"/>
      <c r="J13" s="1251"/>
      <c r="K13" s="217" t="s">
        <v>142</v>
      </c>
      <c r="L13" s="218"/>
      <c r="M13" s="219">
        <f>+M14</f>
        <v>1883692.37</v>
      </c>
      <c r="N13" s="219">
        <f t="shared" ref="N13:R13" si="0">+N14</f>
        <v>10286237817.000002</v>
      </c>
      <c r="O13" s="219">
        <f t="shared" si="0"/>
        <v>0</v>
      </c>
      <c r="P13" s="219">
        <f>+P14</f>
        <v>10286237817.000002</v>
      </c>
      <c r="Q13" s="219">
        <f t="shared" si="0"/>
        <v>0</v>
      </c>
      <c r="R13" s="220">
        <f t="shared" si="0"/>
        <v>10286237817.000002</v>
      </c>
      <c r="S13" s="221"/>
      <c r="T13" s="222"/>
      <c r="U13" s="181"/>
      <c r="V13" s="222"/>
      <c r="W13" s="222"/>
      <c r="X13" s="733"/>
      <c r="Y13" s="738"/>
      <c r="Z13" s="651"/>
    </row>
    <row r="14" spans="1:26" s="224" customFormat="1" ht="27.75" customHeight="1" thickBot="1" x14ac:dyDescent="0.3">
      <c r="A14" s="225">
        <v>1501</v>
      </c>
      <c r="B14" s="226" t="s">
        <v>84</v>
      </c>
      <c r="C14" s="227">
        <v>18</v>
      </c>
      <c r="D14" s="227" t="s">
        <v>2854</v>
      </c>
      <c r="E14" s="227">
        <v>1501024</v>
      </c>
      <c r="F14" s="226" t="s">
        <v>94</v>
      </c>
      <c r="G14" s="1225"/>
      <c r="H14" s="1226"/>
      <c r="I14" s="1226"/>
      <c r="J14" s="1227"/>
      <c r="K14" s="228" t="s">
        <v>141</v>
      </c>
      <c r="L14" s="229"/>
      <c r="M14" s="230">
        <f>+M15+M27</f>
        <v>1883692.37</v>
      </c>
      <c r="N14" s="230">
        <f>+N15+N27+N30</f>
        <v>10286237817.000002</v>
      </c>
      <c r="O14" s="230">
        <f t="shared" ref="O14" si="1">+O15+O27</f>
        <v>0</v>
      </c>
      <c r="P14" s="230">
        <f>+P15+P27+P30</f>
        <v>10286237817.000002</v>
      </c>
      <c r="Q14" s="230">
        <f t="shared" ref="Q14:R14" si="2">+Q15+Q27+Q30</f>
        <v>0</v>
      </c>
      <c r="R14" s="230">
        <f t="shared" si="2"/>
        <v>10286237817.000002</v>
      </c>
      <c r="S14" s="221"/>
      <c r="T14" s="222"/>
      <c r="U14" s="181"/>
      <c r="V14" s="222"/>
      <c r="W14" s="222"/>
      <c r="X14" s="733"/>
      <c r="Y14" s="738"/>
      <c r="Z14" s="651"/>
    </row>
    <row r="15" spans="1:26" s="189" customFormat="1" ht="27.75" customHeight="1" thickBot="1" x14ac:dyDescent="0.3">
      <c r="A15" s="1298"/>
      <c r="B15" s="1299"/>
      <c r="C15" s="1299"/>
      <c r="D15" s="1299"/>
      <c r="E15" s="1299"/>
      <c r="F15" s="1299"/>
      <c r="G15" s="1299"/>
      <c r="H15" s="1299"/>
      <c r="I15" s="1300"/>
      <c r="J15" s="231">
        <v>1</v>
      </c>
      <c r="K15" s="232" t="s">
        <v>2819</v>
      </c>
      <c r="L15" s="999">
        <f t="shared" ref="L15:R15" si="3">SUM(L16:L26)</f>
        <v>49844</v>
      </c>
      <c r="M15" s="824">
        <f t="shared" si="3"/>
        <v>1879786.28</v>
      </c>
      <c r="N15" s="824">
        <f t="shared" si="3"/>
        <v>4654628789.8100004</v>
      </c>
      <c r="O15" s="824">
        <f t="shared" si="3"/>
        <v>0</v>
      </c>
      <c r="P15" s="824">
        <f t="shared" si="3"/>
        <v>4654628789.8100004</v>
      </c>
      <c r="Q15" s="816">
        <f t="shared" si="3"/>
        <v>0</v>
      </c>
      <c r="R15" s="824">
        <f t="shared" si="3"/>
        <v>4654628789.8100004</v>
      </c>
      <c r="S15" s="233"/>
      <c r="T15" s="188"/>
      <c r="U15" s="251"/>
      <c r="V15" s="188"/>
      <c r="W15" s="188"/>
      <c r="X15" s="739"/>
      <c r="Y15" s="740"/>
      <c r="Z15" s="741"/>
    </row>
    <row r="16" spans="1:26" s="182" customFormat="1" ht="27.75" customHeight="1" x14ac:dyDescent="0.25">
      <c r="A16" s="234">
        <v>1501</v>
      </c>
      <c r="B16" s="178" t="s">
        <v>84</v>
      </c>
      <c r="C16" s="177">
        <v>18</v>
      </c>
      <c r="D16" s="177" t="s">
        <v>2854</v>
      </c>
      <c r="E16" s="177">
        <v>1501024</v>
      </c>
      <c r="F16" s="178" t="s">
        <v>94</v>
      </c>
      <c r="G16" s="177">
        <v>10</v>
      </c>
      <c r="H16" s="235" t="s">
        <v>39</v>
      </c>
      <c r="I16" s="235"/>
      <c r="J16" s="177" t="s">
        <v>40</v>
      </c>
      <c r="K16" s="882" t="s">
        <v>2857</v>
      </c>
      <c r="L16" s="883">
        <v>11430</v>
      </c>
      <c r="M16" s="663">
        <v>102465</v>
      </c>
      <c r="N16" s="179">
        <f>+M16*L16</f>
        <v>1171174950</v>
      </c>
      <c r="O16" s="179">
        <v>0</v>
      </c>
      <c r="P16" s="179">
        <f>+N16+O16</f>
        <v>1171174950</v>
      </c>
      <c r="Q16" s="662">
        <v>0</v>
      </c>
      <c r="R16" s="237">
        <f>+P16-Q16</f>
        <v>1171174950</v>
      </c>
      <c r="S16" s="693"/>
      <c r="T16" s="221"/>
      <c r="U16" s="222"/>
      <c r="V16" s="221"/>
      <c r="X16" s="733"/>
      <c r="Y16" s="738"/>
      <c r="Z16" s="742"/>
    </row>
    <row r="17" spans="1:28" s="182" customFormat="1" ht="27.75" customHeight="1" x14ac:dyDescent="0.25">
      <c r="A17" s="234">
        <v>1501</v>
      </c>
      <c r="B17" s="178" t="s">
        <v>84</v>
      </c>
      <c r="C17" s="177">
        <v>18</v>
      </c>
      <c r="D17" s="177" t="s">
        <v>2854</v>
      </c>
      <c r="E17" s="177">
        <v>1501024</v>
      </c>
      <c r="F17" s="178" t="s">
        <v>94</v>
      </c>
      <c r="G17" s="177">
        <v>10</v>
      </c>
      <c r="H17" s="235" t="s">
        <v>39</v>
      </c>
      <c r="I17" s="235"/>
      <c r="J17" s="183" t="s">
        <v>41</v>
      </c>
      <c r="K17" s="882" t="s">
        <v>165</v>
      </c>
      <c r="L17" s="883">
        <v>3484</v>
      </c>
      <c r="M17" s="663">
        <v>40659.97</v>
      </c>
      <c r="N17" s="179">
        <f>+M17*L17</f>
        <v>141659335.47999999</v>
      </c>
      <c r="O17" s="179">
        <v>0</v>
      </c>
      <c r="P17" s="179">
        <f>+N17+O17</f>
        <v>141659335.47999999</v>
      </c>
      <c r="Q17" s="662">
        <v>0</v>
      </c>
      <c r="R17" s="237">
        <f>+P17-Q17</f>
        <v>141659335.47999999</v>
      </c>
      <c r="S17" s="693"/>
      <c r="T17" s="221"/>
      <c r="U17" s="222"/>
      <c r="V17" s="221"/>
      <c r="X17" s="733"/>
      <c r="Y17" s="738"/>
      <c r="Z17" s="742"/>
    </row>
    <row r="18" spans="1:28" s="182" customFormat="1" ht="27.75" customHeight="1" x14ac:dyDescent="0.25">
      <c r="A18" s="238">
        <v>1501</v>
      </c>
      <c r="B18" s="184" t="s">
        <v>84</v>
      </c>
      <c r="C18" s="183">
        <v>18</v>
      </c>
      <c r="D18" s="183" t="s">
        <v>2854</v>
      </c>
      <c r="E18" s="183">
        <v>1501024</v>
      </c>
      <c r="F18" s="184" t="s">
        <v>94</v>
      </c>
      <c r="G18" s="177">
        <v>10</v>
      </c>
      <c r="H18" s="239" t="s">
        <v>39</v>
      </c>
      <c r="I18" s="239"/>
      <c r="J18" s="183" t="s">
        <v>161</v>
      </c>
      <c r="K18" s="884" t="s">
        <v>163</v>
      </c>
      <c r="L18" s="883">
        <v>8341</v>
      </c>
      <c r="M18" s="663">
        <v>93150</v>
      </c>
      <c r="N18" s="179">
        <f t="shared" ref="N18:N26" si="4">+M18*L18</f>
        <v>776964150</v>
      </c>
      <c r="O18" s="150">
        <v>0</v>
      </c>
      <c r="P18" s="179">
        <f t="shared" ref="P18:P26" si="5">+N18+O18</f>
        <v>776964150</v>
      </c>
      <c r="Q18" s="662">
        <v>0</v>
      </c>
      <c r="R18" s="241">
        <f t="shared" ref="R18:R26" si="6">+P18-Q18</f>
        <v>776964150</v>
      </c>
      <c r="S18" s="693"/>
      <c r="T18" s="221"/>
      <c r="U18" s="222"/>
      <c r="V18" s="222"/>
      <c r="X18" s="733"/>
      <c r="Y18" s="738"/>
      <c r="Z18" s="651"/>
    </row>
    <row r="19" spans="1:28" s="182" customFormat="1" ht="27.75" customHeight="1" x14ac:dyDescent="0.25">
      <c r="A19" s="238">
        <v>1501</v>
      </c>
      <c r="B19" s="184" t="s">
        <v>84</v>
      </c>
      <c r="C19" s="183">
        <v>18</v>
      </c>
      <c r="D19" s="183" t="s">
        <v>2854</v>
      </c>
      <c r="E19" s="183">
        <v>1501024</v>
      </c>
      <c r="F19" s="184" t="s">
        <v>94</v>
      </c>
      <c r="G19" s="177">
        <v>10</v>
      </c>
      <c r="H19" s="239" t="s">
        <v>39</v>
      </c>
      <c r="I19" s="239"/>
      <c r="J19" s="183" t="s">
        <v>167</v>
      </c>
      <c r="K19" s="884" t="s">
        <v>2967</v>
      </c>
      <c r="L19" s="883">
        <v>990</v>
      </c>
      <c r="M19" s="663">
        <v>328010</v>
      </c>
      <c r="N19" s="179">
        <f t="shared" ref="N19" si="7">+M19*L19</f>
        <v>324729900</v>
      </c>
      <c r="O19" s="150">
        <v>0</v>
      </c>
      <c r="P19" s="179">
        <f t="shared" ref="P19" si="8">+N19+O19</f>
        <v>324729900</v>
      </c>
      <c r="Q19" s="662">
        <v>0</v>
      </c>
      <c r="R19" s="241">
        <f t="shared" ref="R19" si="9">+P19-Q19</f>
        <v>324729900</v>
      </c>
      <c r="S19" s="693"/>
      <c r="T19" s="221"/>
      <c r="U19" s="222"/>
      <c r="V19" s="222"/>
      <c r="X19" s="733"/>
      <c r="Y19" s="738"/>
      <c r="Z19" s="651"/>
    </row>
    <row r="20" spans="1:28" s="182" customFormat="1" ht="27.75" customHeight="1" x14ac:dyDescent="0.25">
      <c r="A20" s="238">
        <v>1501</v>
      </c>
      <c r="B20" s="184" t="s">
        <v>84</v>
      </c>
      <c r="C20" s="183">
        <v>18</v>
      </c>
      <c r="D20" s="183" t="s">
        <v>2854</v>
      </c>
      <c r="E20" s="183">
        <v>1501024</v>
      </c>
      <c r="F20" s="184" t="s">
        <v>94</v>
      </c>
      <c r="G20" s="177">
        <v>10</v>
      </c>
      <c r="H20" s="239" t="s">
        <v>39</v>
      </c>
      <c r="I20" s="239"/>
      <c r="J20" s="183" t="s">
        <v>168</v>
      </c>
      <c r="K20" s="884" t="s">
        <v>2968</v>
      </c>
      <c r="L20" s="883">
        <v>798</v>
      </c>
      <c r="M20" s="663">
        <v>303530.3</v>
      </c>
      <c r="N20" s="179">
        <f t="shared" ref="N20" si="10">+M20*L20</f>
        <v>242217179.39999998</v>
      </c>
      <c r="O20" s="150">
        <v>0</v>
      </c>
      <c r="P20" s="179">
        <f t="shared" ref="P20" si="11">+N20+O20</f>
        <v>242217179.39999998</v>
      </c>
      <c r="Q20" s="662">
        <v>0</v>
      </c>
      <c r="R20" s="241">
        <f t="shared" ref="R20" si="12">+P20-Q20</f>
        <v>242217179.39999998</v>
      </c>
      <c r="S20" s="693"/>
      <c r="T20" s="221"/>
      <c r="U20" s="222"/>
      <c r="V20" s="222"/>
      <c r="X20" s="733"/>
      <c r="Y20" s="738"/>
      <c r="Z20" s="651"/>
    </row>
    <row r="21" spans="1:28" s="182" customFormat="1" ht="27.75" customHeight="1" x14ac:dyDescent="0.25">
      <c r="A21" s="238">
        <v>1501</v>
      </c>
      <c r="B21" s="184" t="s">
        <v>84</v>
      </c>
      <c r="C21" s="183">
        <v>18</v>
      </c>
      <c r="D21" s="183" t="s">
        <v>2854</v>
      </c>
      <c r="E21" s="183">
        <v>1501024</v>
      </c>
      <c r="F21" s="184" t="s">
        <v>94</v>
      </c>
      <c r="G21" s="177">
        <v>10</v>
      </c>
      <c r="H21" s="239" t="s">
        <v>39</v>
      </c>
      <c r="I21" s="239"/>
      <c r="J21" s="183" t="s">
        <v>169</v>
      </c>
      <c r="K21" s="884" t="s">
        <v>2969</v>
      </c>
      <c r="L21" s="883">
        <v>875</v>
      </c>
      <c r="M21" s="663">
        <v>328010</v>
      </c>
      <c r="N21" s="179">
        <f t="shared" ref="N21" si="13">+M21*L21</f>
        <v>287008750</v>
      </c>
      <c r="O21" s="150">
        <v>0</v>
      </c>
      <c r="P21" s="179">
        <f t="shared" ref="P21" si="14">+N21+O21</f>
        <v>287008750</v>
      </c>
      <c r="Q21" s="662">
        <v>0</v>
      </c>
      <c r="R21" s="241">
        <f t="shared" ref="R21" si="15">+P21-Q21</f>
        <v>287008750</v>
      </c>
      <c r="S21" s="693"/>
      <c r="T21" s="221"/>
      <c r="U21" s="222"/>
      <c r="V21" s="222"/>
      <c r="X21" s="733"/>
      <c r="Y21" s="738"/>
      <c r="Z21" s="651"/>
    </row>
    <row r="22" spans="1:28" s="182" customFormat="1" ht="27.75" customHeight="1" x14ac:dyDescent="0.25">
      <c r="A22" s="238">
        <v>1501</v>
      </c>
      <c r="B22" s="184" t="s">
        <v>84</v>
      </c>
      <c r="C22" s="183">
        <v>18</v>
      </c>
      <c r="D22" s="183" t="s">
        <v>2854</v>
      </c>
      <c r="E22" s="183">
        <v>1501024</v>
      </c>
      <c r="F22" s="184" t="s">
        <v>94</v>
      </c>
      <c r="G22" s="177">
        <v>10</v>
      </c>
      <c r="H22" s="239" t="s">
        <v>39</v>
      </c>
      <c r="I22" s="239"/>
      <c r="J22" s="183" t="s">
        <v>170</v>
      </c>
      <c r="K22" s="884" t="s">
        <v>2970</v>
      </c>
      <c r="L22" s="883">
        <v>774</v>
      </c>
      <c r="M22" s="663">
        <v>81456</v>
      </c>
      <c r="N22" s="179">
        <f t="shared" ref="N22" si="16">+M22*L22</f>
        <v>63046944</v>
      </c>
      <c r="O22" s="150">
        <v>0</v>
      </c>
      <c r="P22" s="179">
        <f t="shared" ref="P22" si="17">+N22+O22</f>
        <v>63046944</v>
      </c>
      <c r="Q22" s="662">
        <v>0</v>
      </c>
      <c r="R22" s="241">
        <f t="shared" ref="R22" si="18">+P22-Q22</f>
        <v>63046944</v>
      </c>
      <c r="S22" s="693"/>
      <c r="T22" s="221"/>
      <c r="U22" s="222"/>
      <c r="V22" s="222"/>
      <c r="X22" s="733"/>
      <c r="Y22" s="738"/>
      <c r="Z22" s="651"/>
    </row>
    <row r="23" spans="1:28" s="182" customFormat="1" ht="27.75" customHeight="1" x14ac:dyDescent="0.25">
      <c r="A23" s="238">
        <v>1501</v>
      </c>
      <c r="B23" s="184" t="s">
        <v>84</v>
      </c>
      <c r="C23" s="183">
        <v>18</v>
      </c>
      <c r="D23" s="183" t="s">
        <v>2854</v>
      </c>
      <c r="E23" s="183">
        <v>1501024</v>
      </c>
      <c r="F23" s="184" t="s">
        <v>94</v>
      </c>
      <c r="G23" s="177">
        <v>10</v>
      </c>
      <c r="H23" s="239" t="s">
        <v>39</v>
      </c>
      <c r="I23" s="239"/>
      <c r="J23" s="183" t="s">
        <v>2840</v>
      </c>
      <c r="K23" s="884" t="s">
        <v>2674</v>
      </c>
      <c r="L23" s="883">
        <v>3268</v>
      </c>
      <c r="M23" s="663">
        <v>189094.52</v>
      </c>
      <c r="N23" s="179">
        <f t="shared" si="4"/>
        <v>617960891.36000001</v>
      </c>
      <c r="O23" s="150">
        <v>0</v>
      </c>
      <c r="P23" s="179">
        <f t="shared" si="5"/>
        <v>617960891.36000001</v>
      </c>
      <c r="Q23" s="662">
        <v>0</v>
      </c>
      <c r="R23" s="241">
        <f t="shared" si="6"/>
        <v>617960891.36000001</v>
      </c>
      <c r="S23" s="693"/>
      <c r="T23" s="221"/>
      <c r="U23" s="222"/>
      <c r="V23" s="222"/>
      <c r="X23" s="733"/>
      <c r="Y23" s="651"/>
      <c r="Z23" s="651"/>
      <c r="AA23" s="737"/>
      <c r="AB23" s="737"/>
    </row>
    <row r="24" spans="1:28" s="182" customFormat="1" ht="27.75" customHeight="1" x14ac:dyDescent="0.25">
      <c r="A24" s="238">
        <v>1501</v>
      </c>
      <c r="B24" s="184" t="s">
        <v>84</v>
      </c>
      <c r="C24" s="183">
        <v>18</v>
      </c>
      <c r="D24" s="183" t="s">
        <v>2854</v>
      </c>
      <c r="E24" s="183">
        <v>1501024</v>
      </c>
      <c r="F24" s="184" t="s">
        <v>94</v>
      </c>
      <c r="G24" s="177">
        <v>10</v>
      </c>
      <c r="H24" s="239" t="s">
        <v>39</v>
      </c>
      <c r="I24" s="239"/>
      <c r="J24" s="183" t="s">
        <v>2841</v>
      </c>
      <c r="K24" s="884" t="s">
        <v>164</v>
      </c>
      <c r="L24" s="883">
        <v>2598</v>
      </c>
      <c r="M24" s="663">
        <v>219787.42</v>
      </c>
      <c r="N24" s="179">
        <f>+M24*L24</f>
        <v>571007717.16000009</v>
      </c>
      <c r="O24" s="150">
        <v>0</v>
      </c>
      <c r="P24" s="179">
        <f t="shared" si="5"/>
        <v>571007717.16000009</v>
      </c>
      <c r="Q24" s="662">
        <v>0</v>
      </c>
      <c r="R24" s="241">
        <f t="shared" si="6"/>
        <v>571007717.16000009</v>
      </c>
      <c r="S24" s="693"/>
      <c r="T24" s="221"/>
      <c r="U24" s="222"/>
      <c r="V24" s="222"/>
      <c r="X24" s="733"/>
      <c r="Y24" s="738"/>
      <c r="Z24" s="651"/>
      <c r="AA24" s="728"/>
      <c r="AB24" s="728"/>
    </row>
    <row r="25" spans="1:28" s="182" customFormat="1" ht="27.75" customHeight="1" x14ac:dyDescent="0.25">
      <c r="A25" s="238">
        <v>1501</v>
      </c>
      <c r="B25" s="184" t="s">
        <v>84</v>
      </c>
      <c r="C25" s="183">
        <v>18</v>
      </c>
      <c r="D25" s="183" t="s">
        <v>2854</v>
      </c>
      <c r="E25" s="183">
        <v>1501024</v>
      </c>
      <c r="F25" s="184" t="s">
        <v>94</v>
      </c>
      <c r="G25" s="177">
        <v>10</v>
      </c>
      <c r="H25" s="239" t="s">
        <v>39</v>
      </c>
      <c r="I25" s="239"/>
      <c r="J25" s="183" t="s">
        <v>2842</v>
      </c>
      <c r="K25" s="884" t="s">
        <v>166</v>
      </c>
      <c r="L25" s="883">
        <v>1523</v>
      </c>
      <c r="M25" s="663">
        <v>182108.25</v>
      </c>
      <c r="N25" s="179">
        <f>+M25*L25</f>
        <v>277350864.75</v>
      </c>
      <c r="O25" s="150">
        <v>0</v>
      </c>
      <c r="P25" s="179">
        <f t="shared" si="5"/>
        <v>277350864.75</v>
      </c>
      <c r="Q25" s="662">
        <v>0</v>
      </c>
      <c r="R25" s="241">
        <f t="shared" si="6"/>
        <v>277350864.75</v>
      </c>
      <c r="S25" s="693"/>
      <c r="T25" s="221"/>
      <c r="U25" s="222"/>
      <c r="V25" s="222"/>
      <c r="X25" s="733"/>
      <c r="Y25" s="743"/>
      <c r="Z25" s="651"/>
    </row>
    <row r="26" spans="1:28" s="182" customFormat="1" ht="27.75" customHeight="1" thickBot="1" x14ac:dyDescent="0.3">
      <c r="A26" s="238">
        <v>1501</v>
      </c>
      <c r="B26" s="184" t="s">
        <v>84</v>
      </c>
      <c r="C26" s="183">
        <v>18</v>
      </c>
      <c r="D26" s="183" t="s">
        <v>2854</v>
      </c>
      <c r="E26" s="183">
        <v>1501024</v>
      </c>
      <c r="F26" s="184" t="s">
        <v>94</v>
      </c>
      <c r="G26" s="177">
        <v>10</v>
      </c>
      <c r="H26" s="239" t="s">
        <v>39</v>
      </c>
      <c r="I26" s="239"/>
      <c r="J26" s="183" t="s">
        <v>2843</v>
      </c>
      <c r="K26" s="884" t="s">
        <v>2790</v>
      </c>
      <c r="L26" s="883">
        <v>15763</v>
      </c>
      <c r="M26" s="950">
        <v>11514.82</v>
      </c>
      <c r="N26" s="179">
        <f t="shared" si="4"/>
        <v>181508107.66</v>
      </c>
      <c r="O26" s="150">
        <v>0</v>
      </c>
      <c r="P26" s="179">
        <f t="shared" si="5"/>
        <v>181508107.66</v>
      </c>
      <c r="Q26" s="662">
        <v>0</v>
      </c>
      <c r="R26" s="241">
        <f t="shared" si="6"/>
        <v>181508107.66</v>
      </c>
      <c r="S26" s="693"/>
      <c r="T26" s="221"/>
      <c r="U26" s="222"/>
      <c r="V26" s="222"/>
      <c r="X26" s="733"/>
      <c r="Y26" s="651"/>
      <c r="Z26" s="651"/>
      <c r="AA26" s="183"/>
      <c r="AB26" s="744"/>
    </row>
    <row r="27" spans="1:28" s="189" customFormat="1" ht="27.75" customHeight="1" thickBot="1" x14ac:dyDescent="0.3">
      <c r="A27" s="1298"/>
      <c r="B27" s="1299"/>
      <c r="C27" s="1299"/>
      <c r="D27" s="1299"/>
      <c r="E27" s="1299"/>
      <c r="F27" s="1299"/>
      <c r="G27" s="1299"/>
      <c r="H27" s="1299"/>
      <c r="I27" s="1300"/>
      <c r="J27" s="231">
        <v>2</v>
      </c>
      <c r="K27" s="232" t="s">
        <v>2810</v>
      </c>
      <c r="L27" s="1091">
        <f t="shared" ref="L27:M27" si="19">SUM(L28:L29)</f>
        <v>3000102</v>
      </c>
      <c r="M27" s="825">
        <f t="shared" si="19"/>
        <v>3906.09</v>
      </c>
      <c r="N27" s="825">
        <f>SUM(N28:N29)</f>
        <v>5631605984.6800003</v>
      </c>
      <c r="O27" s="825">
        <f t="shared" ref="O27:R27" si="20">SUM(O28:O29)</f>
        <v>0</v>
      </c>
      <c r="P27" s="825">
        <f t="shared" si="20"/>
        <v>5631605984.6800003</v>
      </c>
      <c r="Q27" s="825">
        <f t="shared" si="20"/>
        <v>0</v>
      </c>
      <c r="R27" s="825">
        <f t="shared" si="20"/>
        <v>5631605984.6800003</v>
      </c>
      <c r="S27" s="233"/>
      <c r="T27" s="188"/>
      <c r="U27" s="222"/>
      <c r="V27" s="188"/>
      <c r="W27" s="188"/>
      <c r="X27" s="739"/>
      <c r="Y27" s="740"/>
      <c r="Z27" s="741"/>
      <c r="AA27" s="729"/>
      <c r="AB27" s="729"/>
    </row>
    <row r="28" spans="1:28" s="182" customFormat="1" ht="27.75" customHeight="1" x14ac:dyDescent="0.25">
      <c r="A28" s="234">
        <v>1501</v>
      </c>
      <c r="B28" s="178" t="s">
        <v>84</v>
      </c>
      <c r="C28" s="177">
        <v>18</v>
      </c>
      <c r="D28" s="177" t="s">
        <v>2854</v>
      </c>
      <c r="E28" s="177">
        <v>1501024</v>
      </c>
      <c r="F28" s="178" t="s">
        <v>94</v>
      </c>
      <c r="G28" s="177">
        <v>10</v>
      </c>
      <c r="H28" s="235" t="s">
        <v>39</v>
      </c>
      <c r="I28" s="235"/>
      <c r="J28" s="177" t="s">
        <v>46</v>
      </c>
      <c r="K28" s="236" t="s">
        <v>2811</v>
      </c>
      <c r="L28" s="883">
        <v>2000102</v>
      </c>
      <c r="M28" s="662">
        <v>1725.34</v>
      </c>
      <c r="N28" s="786">
        <f>+M28*L28</f>
        <v>3450855984.6799998</v>
      </c>
      <c r="O28" s="786">
        <v>0</v>
      </c>
      <c r="P28" s="786">
        <f>+N28+O28</f>
        <v>3450855984.6799998</v>
      </c>
      <c r="Q28" s="663">
        <v>0</v>
      </c>
      <c r="R28" s="237">
        <f>+P28-Q28</f>
        <v>3450855984.6799998</v>
      </c>
      <c r="S28" s="693"/>
      <c r="T28" s="222"/>
      <c r="U28" s="223"/>
      <c r="V28" s="222"/>
      <c r="W28" s="222"/>
      <c r="X28" s="733"/>
      <c r="Y28" s="738"/>
      <c r="Z28" s="651"/>
      <c r="AA28" s="601"/>
    </row>
    <row r="29" spans="1:28" s="182" customFormat="1" ht="27.75" customHeight="1" thickBot="1" x14ac:dyDescent="0.3">
      <c r="A29" s="238">
        <v>1501</v>
      </c>
      <c r="B29" s="184" t="s">
        <v>84</v>
      </c>
      <c r="C29" s="183">
        <v>18</v>
      </c>
      <c r="D29" s="183" t="s">
        <v>2854</v>
      </c>
      <c r="E29" s="183">
        <v>1501024</v>
      </c>
      <c r="F29" s="184" t="s">
        <v>94</v>
      </c>
      <c r="G29" s="177">
        <v>10</v>
      </c>
      <c r="H29" s="239" t="s">
        <v>39</v>
      </c>
      <c r="I29" s="239"/>
      <c r="J29" s="183" t="s">
        <v>157</v>
      </c>
      <c r="K29" s="240" t="s">
        <v>2812</v>
      </c>
      <c r="L29" s="951">
        <v>1000000</v>
      </c>
      <c r="M29" s="662">
        <v>2180.75</v>
      </c>
      <c r="N29" s="786">
        <f t="shared" ref="N29" si="21">+M29*L29</f>
        <v>2180750000</v>
      </c>
      <c r="O29" s="785">
        <v>0</v>
      </c>
      <c r="P29" s="786">
        <f t="shared" ref="P29" si="22">+N29+O29</f>
        <v>2180750000</v>
      </c>
      <c r="Q29" s="663">
        <v>0</v>
      </c>
      <c r="R29" s="241">
        <f t="shared" ref="R29" si="23">+P29-Q29</f>
        <v>2180750000</v>
      </c>
      <c r="S29" s="693"/>
      <c r="T29" s="222"/>
      <c r="U29" s="223"/>
      <c r="V29" s="222"/>
      <c r="W29" s="222"/>
      <c r="X29" s="733"/>
      <c r="Y29" s="738"/>
      <c r="Z29" s="651"/>
    </row>
    <row r="30" spans="1:28" s="182" customFormat="1" ht="27.75" customHeight="1" thickBot="1" x14ac:dyDescent="0.3">
      <c r="A30" s="1298"/>
      <c r="B30" s="1299"/>
      <c r="C30" s="1299"/>
      <c r="D30" s="1299"/>
      <c r="E30" s="1299"/>
      <c r="F30" s="1299"/>
      <c r="G30" s="1299"/>
      <c r="H30" s="1299"/>
      <c r="I30" s="1300"/>
      <c r="J30" s="231">
        <v>3</v>
      </c>
      <c r="K30" s="654" t="s">
        <v>2808</v>
      </c>
      <c r="L30" s="660">
        <v>1</v>
      </c>
      <c r="M30" s="946">
        <v>3042.51</v>
      </c>
      <c r="N30" s="661">
        <f>+L30*M30</f>
        <v>3042.51</v>
      </c>
      <c r="O30" s="825">
        <f>SUM(O25:O29)</f>
        <v>0</v>
      </c>
      <c r="P30" s="661">
        <f>+N30</f>
        <v>3042.51</v>
      </c>
      <c r="Q30" s="661">
        <v>0</v>
      </c>
      <c r="R30" s="661">
        <f>+P30</f>
        <v>3042.51</v>
      </c>
      <c r="S30" s="693"/>
      <c r="T30" s="222"/>
      <c r="U30" s="223"/>
      <c r="V30" s="222"/>
      <c r="W30" s="222"/>
      <c r="X30" s="733"/>
      <c r="Y30" s="738"/>
      <c r="Z30" s="651"/>
    </row>
    <row r="31" spans="1:28" s="248" customFormat="1" ht="36" customHeight="1" thickBot="1" x14ac:dyDescent="0.3">
      <c r="A31" s="1301" t="s">
        <v>2981</v>
      </c>
      <c r="B31" s="1302"/>
      <c r="C31" s="1302"/>
      <c r="D31" s="1302"/>
      <c r="E31" s="1302"/>
      <c r="F31" s="1302"/>
      <c r="G31" s="1302"/>
      <c r="H31" s="1302"/>
      <c r="I31" s="1302"/>
      <c r="J31" s="1302"/>
      <c r="K31" s="1303"/>
      <c r="L31" s="244"/>
      <c r="M31" s="245">
        <f t="shared" ref="M31:R31" si="24">+M15+M27+M30</f>
        <v>1886734.8800000001</v>
      </c>
      <c r="N31" s="245">
        <f t="shared" si="24"/>
        <v>10286237817.000002</v>
      </c>
      <c r="O31" s="245">
        <f t="shared" si="24"/>
        <v>0</v>
      </c>
      <c r="P31" s="245">
        <f t="shared" si="24"/>
        <v>10286237817.000002</v>
      </c>
      <c r="Q31" s="245">
        <f t="shared" si="24"/>
        <v>0</v>
      </c>
      <c r="R31" s="245">
        <f t="shared" si="24"/>
        <v>10286237817.000002</v>
      </c>
      <c r="S31" s="246"/>
      <c r="T31" s="247"/>
      <c r="U31" s="222"/>
      <c r="V31" s="745"/>
      <c r="W31" s="247"/>
      <c r="X31" s="746"/>
      <c r="Y31" s="747"/>
      <c r="Z31" s="747"/>
      <c r="AA31" s="730"/>
    </row>
    <row r="32" spans="1:28" s="224" customFormat="1" ht="35.25" customHeight="1" x14ac:dyDescent="0.25">
      <c r="A32" s="214">
        <v>1501</v>
      </c>
      <c r="B32" s="215" t="s">
        <v>84</v>
      </c>
      <c r="C32" s="216">
        <v>18</v>
      </c>
      <c r="D32" s="216" t="s">
        <v>2854</v>
      </c>
      <c r="E32" s="216">
        <v>1501025</v>
      </c>
      <c r="F32" s="1288"/>
      <c r="G32" s="1289"/>
      <c r="H32" s="1289"/>
      <c r="I32" s="1289"/>
      <c r="J32" s="1290"/>
      <c r="K32" s="217" t="s">
        <v>136</v>
      </c>
      <c r="L32" s="249"/>
      <c r="M32" s="219">
        <f t="shared" ref="M32:R32" si="25">+M33</f>
        <v>11785422.140000001</v>
      </c>
      <c r="N32" s="219">
        <f t="shared" si="25"/>
        <v>9713762183</v>
      </c>
      <c r="O32" s="219">
        <f t="shared" si="25"/>
        <v>0</v>
      </c>
      <c r="P32" s="219">
        <f t="shared" si="25"/>
        <v>9713762183</v>
      </c>
      <c r="Q32" s="219">
        <f t="shared" si="25"/>
        <v>0</v>
      </c>
      <c r="R32" s="220">
        <f t="shared" si="25"/>
        <v>9713762183</v>
      </c>
      <c r="S32" s="221"/>
      <c r="T32" s="222"/>
      <c r="U32" s="222"/>
      <c r="V32" s="181"/>
      <c r="W32" s="222"/>
      <c r="X32" s="733"/>
      <c r="Y32" s="651"/>
      <c r="Z32" s="651"/>
      <c r="AA32" s="731"/>
      <c r="AB32" s="731"/>
    </row>
    <row r="33" spans="1:28" s="224" customFormat="1" ht="25.5" customHeight="1" thickBot="1" x14ac:dyDescent="0.3">
      <c r="A33" s="225">
        <v>1501</v>
      </c>
      <c r="B33" s="226" t="s">
        <v>84</v>
      </c>
      <c r="C33" s="227">
        <v>18</v>
      </c>
      <c r="D33" s="227" t="s">
        <v>2854</v>
      </c>
      <c r="E33" s="227">
        <v>1501025</v>
      </c>
      <c r="F33" s="226" t="s">
        <v>94</v>
      </c>
      <c r="G33" s="1225"/>
      <c r="H33" s="1226"/>
      <c r="I33" s="1226"/>
      <c r="J33" s="1227"/>
      <c r="K33" s="228" t="s">
        <v>141</v>
      </c>
      <c r="L33" s="227"/>
      <c r="M33" s="250">
        <f t="shared" ref="M33:R33" si="26">+M34+M40</f>
        <v>11785422.140000001</v>
      </c>
      <c r="N33" s="250">
        <f t="shared" si="26"/>
        <v>9713762183</v>
      </c>
      <c r="O33" s="250">
        <f t="shared" si="26"/>
        <v>0</v>
      </c>
      <c r="P33" s="250">
        <f t="shared" si="26"/>
        <v>9713762183</v>
      </c>
      <c r="Q33" s="250">
        <f t="shared" si="26"/>
        <v>0</v>
      </c>
      <c r="R33" s="250">
        <f t="shared" si="26"/>
        <v>9713762183</v>
      </c>
      <c r="S33" s="221"/>
      <c r="T33" s="222"/>
      <c r="U33" s="181"/>
      <c r="V33" s="222"/>
      <c r="W33" s="222"/>
      <c r="X33" s="733"/>
      <c r="Y33" s="651"/>
      <c r="Z33" s="651"/>
      <c r="AB33" s="731"/>
    </row>
    <row r="34" spans="1:28" s="823" customFormat="1" ht="26.25" customHeight="1" thickBot="1" x14ac:dyDescent="0.3">
      <c r="A34" s="1298"/>
      <c r="B34" s="1299"/>
      <c r="C34" s="1299"/>
      <c r="D34" s="1299"/>
      <c r="E34" s="1299"/>
      <c r="F34" s="1299"/>
      <c r="G34" s="1299"/>
      <c r="H34" s="1299"/>
      <c r="I34" s="1300"/>
      <c r="J34" s="231">
        <v>4</v>
      </c>
      <c r="K34" s="817" t="s">
        <v>124</v>
      </c>
      <c r="L34" s="806">
        <f t="shared" ref="L34:R34" si="27">SUM(L35:L39)</f>
        <v>3705</v>
      </c>
      <c r="M34" s="818">
        <f t="shared" si="27"/>
        <v>11785414.82</v>
      </c>
      <c r="N34" s="819">
        <f t="shared" si="27"/>
        <v>9713762175.6800003</v>
      </c>
      <c r="O34" s="825">
        <f t="shared" si="27"/>
        <v>0</v>
      </c>
      <c r="P34" s="818">
        <f t="shared" si="27"/>
        <v>9713762175.6800003</v>
      </c>
      <c r="Q34" s="818">
        <f t="shared" si="27"/>
        <v>0</v>
      </c>
      <c r="R34" s="818">
        <f t="shared" si="27"/>
        <v>9713762175.6800003</v>
      </c>
      <c r="S34" s="820"/>
      <c r="T34" s="821"/>
      <c r="U34" s="821"/>
      <c r="V34" s="821"/>
      <c r="W34" s="180"/>
      <c r="X34" s="695"/>
      <c r="Y34" s="822"/>
      <c r="Z34" s="822"/>
    </row>
    <row r="35" spans="1:28" s="182" customFormat="1" ht="25.5" customHeight="1" x14ac:dyDescent="0.25">
      <c r="A35" s="234">
        <v>1501</v>
      </c>
      <c r="B35" s="178" t="s">
        <v>84</v>
      </c>
      <c r="C35" s="177">
        <v>18</v>
      </c>
      <c r="D35" s="177" t="s">
        <v>2854</v>
      </c>
      <c r="E35" s="177">
        <v>1501025</v>
      </c>
      <c r="F35" s="178" t="s">
        <v>94</v>
      </c>
      <c r="G35" s="177">
        <v>10</v>
      </c>
      <c r="H35" s="252" t="s">
        <v>39</v>
      </c>
      <c r="I35" s="235"/>
      <c r="J35" s="177" t="s">
        <v>47</v>
      </c>
      <c r="K35" s="885" t="s">
        <v>2820</v>
      </c>
      <c r="L35" s="883">
        <v>1524</v>
      </c>
      <c r="M35" s="1003">
        <v>3305784.82</v>
      </c>
      <c r="N35" s="663">
        <f t="shared" ref="N35:N38" si="28">+L35*M35</f>
        <v>5038016065.6799994</v>
      </c>
      <c r="O35" s="663">
        <v>0</v>
      </c>
      <c r="P35" s="663">
        <f t="shared" ref="P35:P39" si="29">+N35+O35</f>
        <v>5038016065.6799994</v>
      </c>
      <c r="Q35" s="663">
        <v>0</v>
      </c>
      <c r="R35" s="237">
        <f>+P35-Q35</f>
        <v>5038016065.6799994</v>
      </c>
      <c r="S35" s="1000"/>
      <c r="T35" s="222"/>
      <c r="U35" s="947"/>
      <c r="V35" s="222"/>
      <c r="W35" s="733"/>
      <c r="X35" s="748"/>
      <c r="Y35" s="651"/>
      <c r="Z35" s="651"/>
      <c r="AA35" s="601"/>
    </row>
    <row r="36" spans="1:28" s="182" customFormat="1" ht="29.25" customHeight="1" x14ac:dyDescent="0.25">
      <c r="A36" s="238">
        <v>1501</v>
      </c>
      <c r="B36" s="184" t="s">
        <v>84</v>
      </c>
      <c r="C36" s="183">
        <v>18</v>
      </c>
      <c r="D36" s="183" t="s">
        <v>2854</v>
      </c>
      <c r="E36" s="183">
        <v>1501025</v>
      </c>
      <c r="F36" s="184" t="s">
        <v>94</v>
      </c>
      <c r="G36" s="177">
        <v>10</v>
      </c>
      <c r="H36" s="896" t="s">
        <v>39</v>
      </c>
      <c r="I36" s="239"/>
      <c r="J36" s="183" t="s">
        <v>48</v>
      </c>
      <c r="K36" s="886" t="s">
        <v>2821</v>
      </c>
      <c r="L36" s="883">
        <v>416</v>
      </c>
      <c r="M36" s="1004">
        <v>1930888</v>
      </c>
      <c r="N36" s="664">
        <f t="shared" si="28"/>
        <v>803249408</v>
      </c>
      <c r="O36" s="664">
        <v>0</v>
      </c>
      <c r="P36" s="664">
        <f t="shared" si="29"/>
        <v>803249408</v>
      </c>
      <c r="Q36" s="663">
        <v>0</v>
      </c>
      <c r="R36" s="241">
        <f t="shared" ref="R36:R39" si="30">+P36-Q36</f>
        <v>803249408</v>
      </c>
      <c r="S36" s="221"/>
      <c r="T36" s="222"/>
      <c r="U36" s="947"/>
      <c r="V36" s="222"/>
      <c r="W36" s="733"/>
      <c r="X36" s="733"/>
      <c r="Y36" s="651"/>
      <c r="Z36" s="651"/>
    </row>
    <row r="37" spans="1:28" s="182" customFormat="1" ht="36" customHeight="1" x14ac:dyDescent="0.25">
      <c r="A37" s="242">
        <v>1501</v>
      </c>
      <c r="B37" s="186" t="s">
        <v>84</v>
      </c>
      <c r="C37" s="185">
        <v>18</v>
      </c>
      <c r="D37" s="185" t="s">
        <v>2854</v>
      </c>
      <c r="E37" s="185">
        <v>1501025</v>
      </c>
      <c r="F37" s="186" t="s">
        <v>94</v>
      </c>
      <c r="G37" s="177">
        <v>10</v>
      </c>
      <c r="H37" s="256" t="s">
        <v>39</v>
      </c>
      <c r="I37" s="243"/>
      <c r="J37" s="177" t="s">
        <v>2971</v>
      </c>
      <c r="K37" s="886" t="s">
        <v>2791</v>
      </c>
      <c r="L37" s="883">
        <v>593</v>
      </c>
      <c r="M37" s="1005">
        <v>5138100</v>
      </c>
      <c r="N37" s="664">
        <f t="shared" si="28"/>
        <v>3046893300</v>
      </c>
      <c r="O37" s="664">
        <v>0</v>
      </c>
      <c r="P37" s="664">
        <f t="shared" si="29"/>
        <v>3046893300</v>
      </c>
      <c r="Q37" s="663">
        <v>0</v>
      </c>
      <c r="R37" s="241">
        <f t="shared" si="30"/>
        <v>3046893300</v>
      </c>
      <c r="S37" s="221"/>
      <c r="T37" s="222"/>
      <c r="U37" s="947"/>
      <c r="V37" s="222"/>
      <c r="W37" s="733"/>
      <c r="X37" s="748"/>
      <c r="Y37" s="651"/>
      <c r="Z37" s="651"/>
      <c r="AA37" s="749"/>
      <c r="AB37" s="601"/>
    </row>
    <row r="38" spans="1:28" s="182" customFormat="1" ht="25.5" customHeight="1" x14ac:dyDescent="0.25">
      <c r="A38" s="242">
        <v>1501</v>
      </c>
      <c r="B38" s="186" t="s">
        <v>84</v>
      </c>
      <c r="C38" s="185">
        <v>18</v>
      </c>
      <c r="D38" s="185" t="s">
        <v>2854</v>
      </c>
      <c r="E38" s="185">
        <v>1501025</v>
      </c>
      <c r="F38" s="186" t="s">
        <v>94</v>
      </c>
      <c r="G38" s="177">
        <v>10</v>
      </c>
      <c r="H38" s="256" t="s">
        <v>39</v>
      </c>
      <c r="I38" s="243"/>
      <c r="J38" s="183" t="s">
        <v>2972</v>
      </c>
      <c r="K38" s="886" t="s">
        <v>2858</v>
      </c>
      <c r="L38" s="951">
        <v>581</v>
      </c>
      <c r="M38" s="1006">
        <v>808602</v>
      </c>
      <c r="N38" s="150">
        <f t="shared" si="28"/>
        <v>469797762</v>
      </c>
      <c r="O38" s="150">
        <v>0</v>
      </c>
      <c r="P38" s="150">
        <f t="shared" si="29"/>
        <v>469797762</v>
      </c>
      <c r="Q38" s="663">
        <v>0</v>
      </c>
      <c r="R38" s="241">
        <f t="shared" si="30"/>
        <v>469797762</v>
      </c>
      <c r="S38" s="221"/>
      <c r="T38" s="222"/>
      <c r="U38" s="947"/>
      <c r="V38" s="222"/>
      <c r="W38" s="733"/>
      <c r="X38" s="748"/>
      <c r="Y38" s="651"/>
      <c r="Z38" s="651"/>
      <c r="AB38" s="749"/>
    </row>
    <row r="39" spans="1:28" s="182" customFormat="1" ht="25.5" customHeight="1" thickBot="1" x14ac:dyDescent="0.3">
      <c r="A39" s="242">
        <v>1501</v>
      </c>
      <c r="B39" s="186" t="s">
        <v>84</v>
      </c>
      <c r="C39" s="185">
        <v>18</v>
      </c>
      <c r="D39" s="185" t="s">
        <v>2854</v>
      </c>
      <c r="E39" s="185">
        <v>1501025</v>
      </c>
      <c r="F39" s="186" t="s">
        <v>94</v>
      </c>
      <c r="G39" s="177">
        <v>10</v>
      </c>
      <c r="H39" s="256" t="s">
        <v>39</v>
      </c>
      <c r="I39" s="243"/>
      <c r="J39" s="177" t="s">
        <v>2973</v>
      </c>
      <c r="K39" s="886" t="s">
        <v>171</v>
      </c>
      <c r="L39" s="951">
        <v>591</v>
      </c>
      <c r="M39" s="1006">
        <v>602040</v>
      </c>
      <c r="N39" s="150">
        <f>+M39*L39</f>
        <v>355805640</v>
      </c>
      <c r="O39" s="150">
        <v>0</v>
      </c>
      <c r="P39" s="150">
        <f t="shared" si="29"/>
        <v>355805640</v>
      </c>
      <c r="Q39" s="663">
        <v>0</v>
      </c>
      <c r="R39" s="241">
        <f t="shared" si="30"/>
        <v>355805640</v>
      </c>
      <c r="S39" s="693"/>
      <c r="T39" s="222"/>
      <c r="U39" s="947"/>
      <c r="V39" s="222"/>
      <c r="W39" s="733"/>
      <c r="X39" s="748"/>
      <c r="Y39" s="651"/>
      <c r="Z39" s="651"/>
      <c r="AB39" s="601"/>
    </row>
    <row r="40" spans="1:28" s="182" customFormat="1" ht="29.25" customHeight="1" thickBot="1" x14ac:dyDescent="0.3">
      <c r="A40" s="1298"/>
      <c r="B40" s="1299"/>
      <c r="C40" s="1299"/>
      <c r="D40" s="1299"/>
      <c r="E40" s="1299"/>
      <c r="F40" s="1299"/>
      <c r="G40" s="1299"/>
      <c r="H40" s="1299"/>
      <c r="I40" s="1300"/>
      <c r="J40" s="231">
        <v>5</v>
      </c>
      <c r="K40" s="654" t="s">
        <v>2808</v>
      </c>
      <c r="L40" s="660">
        <v>1</v>
      </c>
      <c r="M40" s="948">
        <v>7.32</v>
      </c>
      <c r="N40" s="661">
        <f>+L40*M40</f>
        <v>7.32</v>
      </c>
      <c r="O40" s="825">
        <f>SUM(O35:O39)</f>
        <v>0</v>
      </c>
      <c r="P40" s="661">
        <f>+N40</f>
        <v>7.32</v>
      </c>
      <c r="Q40" s="661">
        <v>0</v>
      </c>
      <c r="R40" s="661">
        <f>+P40</f>
        <v>7.32</v>
      </c>
      <c r="S40" s="1001"/>
      <c r="T40" s="949"/>
      <c r="U40" s="947"/>
      <c r="V40" s="891"/>
      <c r="W40" s="222"/>
      <c r="X40" s="733"/>
      <c r="Y40" s="651"/>
      <c r="Z40" s="651"/>
      <c r="AB40" s="601"/>
    </row>
    <row r="41" spans="1:28" s="190" customFormat="1" ht="43.9" customHeight="1" x14ac:dyDescent="0.25">
      <c r="A41" s="1304" t="s">
        <v>2981</v>
      </c>
      <c r="B41" s="1305"/>
      <c r="C41" s="1305"/>
      <c r="D41" s="1305"/>
      <c r="E41" s="1305"/>
      <c r="F41" s="1305"/>
      <c r="G41" s="1305"/>
      <c r="H41" s="1305"/>
      <c r="I41" s="1305"/>
      <c r="J41" s="1305"/>
      <c r="K41" s="1305"/>
      <c r="L41" s="1306"/>
      <c r="M41" s="655">
        <f t="shared" ref="M41:R41" si="31">+M34+M40</f>
        <v>11785422.140000001</v>
      </c>
      <c r="N41" s="655">
        <f t="shared" si="31"/>
        <v>9713762183</v>
      </c>
      <c r="O41" s="655">
        <f t="shared" si="31"/>
        <v>0</v>
      </c>
      <c r="P41" s="655">
        <f t="shared" si="31"/>
        <v>9713762183</v>
      </c>
      <c r="Q41" s="655">
        <f t="shared" si="31"/>
        <v>0</v>
      </c>
      <c r="R41" s="655">
        <f t="shared" si="31"/>
        <v>9713762183</v>
      </c>
      <c r="S41" s="258"/>
      <c r="T41" s="259"/>
      <c r="U41" s="1002"/>
      <c r="V41" s="1002"/>
      <c r="W41" s="732"/>
      <c r="X41" s="750"/>
      <c r="Y41" s="751"/>
      <c r="Z41" s="752"/>
    </row>
    <row r="42" spans="1:28" s="190" customFormat="1" ht="25.5" customHeight="1" thickBot="1" x14ac:dyDescent="0.3">
      <c r="A42" s="260" t="s">
        <v>43</v>
      </c>
      <c r="B42" s="261"/>
      <c r="C42" s="261"/>
      <c r="D42" s="261"/>
      <c r="E42" s="261"/>
      <c r="F42" s="261"/>
      <c r="G42" s="261"/>
      <c r="H42" s="261"/>
      <c r="I42" s="261"/>
      <c r="J42" s="261"/>
      <c r="K42" s="1307"/>
      <c r="L42" s="1308"/>
      <c r="M42" s="262">
        <f t="shared" ref="M42:R42" si="32">+M31+M41</f>
        <v>13672157.020000001</v>
      </c>
      <c r="N42" s="262">
        <f t="shared" si="32"/>
        <v>20000000000</v>
      </c>
      <c r="O42" s="262">
        <f t="shared" si="32"/>
        <v>0</v>
      </c>
      <c r="P42" s="262">
        <f t="shared" si="32"/>
        <v>20000000000</v>
      </c>
      <c r="Q42" s="262">
        <f t="shared" si="32"/>
        <v>0</v>
      </c>
      <c r="R42" s="262">
        <f t="shared" si="32"/>
        <v>20000000000</v>
      </c>
      <c r="S42" s="246"/>
      <c r="T42" s="247"/>
      <c r="U42" s="753"/>
      <c r="V42" s="753"/>
      <c r="W42" s="263"/>
      <c r="X42" s="746"/>
      <c r="Y42" s="746"/>
      <c r="Z42" s="651"/>
      <c r="AA42" s="754"/>
    </row>
    <row r="43" spans="1:28" s="182" customFormat="1" ht="295.5" customHeight="1" x14ac:dyDescent="0.25">
      <c r="A43" s="1279" t="s">
        <v>2988</v>
      </c>
      <c r="B43" s="1280"/>
      <c r="C43" s="1280"/>
      <c r="D43" s="1280"/>
      <c r="E43" s="1280"/>
      <c r="F43" s="1280"/>
      <c r="G43" s="1280"/>
      <c r="H43" s="1280"/>
      <c r="I43" s="1280"/>
      <c r="J43" s="1280"/>
      <c r="K43" s="1281"/>
      <c r="L43" s="887" t="s">
        <v>44</v>
      </c>
      <c r="M43" s="1279" t="s">
        <v>2987</v>
      </c>
      <c r="N43" s="1280"/>
      <c r="O43" s="1281"/>
      <c r="P43" s="1279" t="s">
        <v>2986</v>
      </c>
      <c r="Q43" s="1280"/>
      <c r="R43" s="1281"/>
      <c r="S43" s="264"/>
      <c r="T43" s="265"/>
      <c r="U43" s="878"/>
      <c r="V43" s="656"/>
      <c r="W43" s="656"/>
      <c r="X43" s="733"/>
      <c r="Y43" s="755"/>
      <c r="Z43" s="756"/>
    </row>
    <row r="44" spans="1:28" s="182" customFormat="1" ht="47.25" customHeight="1" thickBot="1" x14ac:dyDescent="0.3">
      <c r="A44" s="1282" t="s">
        <v>45</v>
      </c>
      <c r="B44" s="1283"/>
      <c r="C44" s="1284">
        <v>45658</v>
      </c>
      <c r="D44" s="1284"/>
      <c r="E44" s="1284"/>
      <c r="F44" s="1284"/>
      <c r="G44" s="1285"/>
      <c r="H44" s="1285"/>
      <c r="I44" s="1285"/>
      <c r="J44" s="1285"/>
      <c r="K44" s="1286"/>
      <c r="L44" s="888" t="str">
        <f>+A44</f>
        <v>FECHA:</v>
      </c>
      <c r="M44" s="1284">
        <f>+C44</f>
        <v>45658</v>
      </c>
      <c r="N44" s="1285"/>
      <c r="O44" s="1285"/>
      <c r="P44" s="368" t="str">
        <f>+L44</f>
        <v>FECHA:</v>
      </c>
      <c r="Q44" s="1284">
        <f>+M44</f>
        <v>45658</v>
      </c>
      <c r="R44" s="1287"/>
      <c r="S44" s="266"/>
      <c r="T44" s="267"/>
      <c r="U44" s="878"/>
      <c r="V44" s="656"/>
      <c r="W44" s="656"/>
      <c r="X44" s="652"/>
      <c r="Y44" s="755"/>
      <c r="Z44" s="756"/>
    </row>
    <row r="45" spans="1:28" s="211" customFormat="1" ht="33" customHeight="1" x14ac:dyDescent="0.3">
      <c r="A45" s="268"/>
      <c r="B45" s="268"/>
      <c r="C45" s="268"/>
      <c r="D45" s="268"/>
      <c r="E45" s="268"/>
      <c r="F45" s="268"/>
      <c r="G45" s="268"/>
      <c r="H45" s="268"/>
      <c r="I45" s="268"/>
      <c r="J45" s="268"/>
      <c r="K45" s="268"/>
      <c r="L45" s="269"/>
      <c r="M45" s="268"/>
      <c r="N45" s="268"/>
      <c r="O45" s="268"/>
      <c r="P45" s="268"/>
      <c r="Q45" s="268"/>
      <c r="R45" s="268"/>
      <c r="S45" s="270"/>
      <c r="T45" s="879"/>
      <c r="U45" s="271"/>
      <c r="V45" s="657"/>
      <c r="W45" s="271"/>
      <c r="X45" s="757"/>
      <c r="Y45" s="758"/>
      <c r="Z45" s="759"/>
    </row>
    <row r="46" spans="1:28" s="211" customFormat="1" ht="43.9" customHeight="1" x14ac:dyDescent="0.3">
      <c r="A46" s="268"/>
      <c r="B46" s="268"/>
      <c r="C46" s="268"/>
      <c r="D46" s="268"/>
      <c r="E46" s="268"/>
      <c r="F46" s="268"/>
      <c r="G46" s="268"/>
      <c r="H46" s="268"/>
      <c r="I46" s="268"/>
      <c r="J46" s="268"/>
      <c r="K46" s="268"/>
      <c r="L46" s="269"/>
      <c r="M46" s="268"/>
      <c r="N46" s="273"/>
      <c r="O46" s="268"/>
      <c r="P46" s="274" t="s">
        <v>86</v>
      </c>
      <c r="Q46" s="180">
        <f>+Q42</f>
        <v>0</v>
      </c>
      <c r="R46" s="275"/>
      <c r="S46" s="276"/>
      <c r="T46" s="277"/>
      <c r="U46" s="880"/>
      <c r="V46" s="276"/>
      <c r="W46" s="276"/>
      <c r="X46" s="760"/>
      <c r="Y46" s="761"/>
      <c r="Z46" s="762"/>
    </row>
    <row r="47" spans="1:28" ht="25.5" customHeight="1" x14ac:dyDescent="0.4">
      <c r="P47" s="278" t="s">
        <v>58</v>
      </c>
      <c r="Q47" s="180">
        <v>0</v>
      </c>
      <c r="R47" s="275"/>
      <c r="T47" s="279"/>
    </row>
    <row r="48" spans="1:28" s="211" customFormat="1" ht="25.5" customHeight="1" x14ac:dyDescent="0.3">
      <c r="A48" s="280"/>
      <c r="B48" s="280"/>
      <c r="C48" s="280"/>
      <c r="D48" s="280"/>
      <c r="E48" s="280"/>
      <c r="F48" s="280"/>
      <c r="G48" s="280"/>
      <c r="H48" s="280"/>
      <c r="I48" s="280"/>
      <c r="J48" s="280"/>
      <c r="K48" s="280"/>
      <c r="L48" s="281"/>
      <c r="M48" s="280"/>
      <c r="N48" s="280"/>
      <c r="O48" s="280"/>
      <c r="P48" s="278" t="s">
        <v>85</v>
      </c>
      <c r="Q48" s="180">
        <f>+Q46-Q47</f>
        <v>0</v>
      </c>
      <c r="R48" s="275"/>
      <c r="S48" s="270"/>
      <c r="T48" s="270"/>
      <c r="U48" s="270"/>
      <c r="V48" s="270"/>
      <c r="W48" s="270"/>
      <c r="X48" s="766"/>
      <c r="Y48" s="767"/>
      <c r="Z48" s="768"/>
    </row>
    <row r="49" spans="1:26" s="211" customFormat="1" ht="30" customHeight="1" x14ac:dyDescent="0.3">
      <c r="A49" s="273"/>
      <c r="B49" s="273"/>
      <c r="C49" s="273"/>
      <c r="D49" s="273"/>
      <c r="E49" s="273"/>
      <c r="F49" s="273"/>
      <c r="G49" s="273"/>
      <c r="H49" s="273"/>
      <c r="I49" s="273"/>
      <c r="J49" s="273"/>
      <c r="K49" s="273"/>
      <c r="L49" s="282"/>
      <c r="M49" s="273"/>
      <c r="N49" s="292"/>
      <c r="O49" s="273"/>
      <c r="P49" s="283"/>
      <c r="Q49" s="881"/>
      <c r="R49" s="284"/>
      <c r="S49" s="276"/>
      <c r="T49" s="277"/>
      <c r="U49" s="880"/>
      <c r="V49" s="276"/>
      <c r="W49" s="276"/>
      <c r="X49" s="769"/>
      <c r="Y49" s="761"/>
      <c r="Z49" s="770"/>
    </row>
    <row r="50" spans="1:26" s="211" customFormat="1" ht="30" customHeight="1" x14ac:dyDescent="0.35">
      <c r="A50" s="273"/>
      <c r="B50" s="273"/>
      <c r="C50" s="273"/>
      <c r="D50" s="273"/>
      <c r="E50" s="273"/>
      <c r="F50" s="273"/>
      <c r="G50" s="273"/>
      <c r="H50" s="273"/>
      <c r="I50" s="273"/>
      <c r="J50" s="273"/>
      <c r="K50" s="273"/>
      <c r="L50" s="282"/>
      <c r="M50" s="273"/>
      <c r="N50" s="1123"/>
      <c r="O50" s="273"/>
      <c r="P50" s="283"/>
      <c r="Q50" s="881"/>
      <c r="R50" s="284"/>
      <c r="S50" s="285"/>
      <c r="T50" s="286"/>
      <c r="U50" s="286"/>
      <c r="V50" s="286"/>
      <c r="W50" s="286"/>
      <c r="X50" s="771"/>
      <c r="Y50" s="772"/>
      <c r="Z50" s="773"/>
    </row>
    <row r="51" spans="1:26" s="211" customFormat="1" ht="30" customHeight="1" x14ac:dyDescent="0.3">
      <c r="A51" s="268"/>
      <c r="B51" s="268"/>
      <c r="C51" s="268"/>
      <c r="D51" s="268"/>
      <c r="E51" s="268"/>
      <c r="F51" s="268"/>
      <c r="G51" s="268"/>
      <c r="H51" s="268"/>
      <c r="I51" s="268"/>
      <c r="J51" s="268"/>
      <c r="K51" s="268"/>
      <c r="L51" s="269"/>
      <c r="M51" s="268"/>
      <c r="N51" s="268"/>
      <c r="O51" s="268"/>
      <c r="P51" s="268"/>
      <c r="Q51" s="268"/>
      <c r="R51" s="268"/>
      <c r="S51" s="270"/>
      <c r="T51" s="879"/>
      <c r="U51" s="271"/>
      <c r="V51" s="657"/>
      <c r="W51" s="271"/>
      <c r="X51" s="757"/>
      <c r="Y51" s="774"/>
      <c r="Z51" s="759"/>
    </row>
    <row r="52" spans="1:26" s="211" customFormat="1" ht="30" customHeight="1" x14ac:dyDescent="0.3">
      <c r="A52" s="268"/>
      <c r="B52" s="268"/>
      <c r="C52" s="268"/>
      <c r="D52" s="268"/>
      <c r="E52" s="268"/>
      <c r="F52" s="268"/>
      <c r="G52" s="268"/>
      <c r="H52" s="268"/>
      <c r="I52" s="268"/>
      <c r="J52" s="268"/>
      <c r="K52" s="268"/>
      <c r="L52" s="269"/>
      <c r="M52" s="268"/>
      <c r="N52" s="268"/>
      <c r="O52" s="268"/>
      <c r="P52" s="268"/>
      <c r="Q52" s="268"/>
      <c r="R52" s="268"/>
      <c r="S52" s="270"/>
      <c r="T52" s="879"/>
      <c r="U52" s="271"/>
      <c r="V52" s="657"/>
      <c r="W52" s="271"/>
      <c r="X52" s="757"/>
      <c r="Y52" s="774"/>
      <c r="Z52" s="759"/>
    </row>
    <row r="53" spans="1:26" s="211" customFormat="1" ht="43.9" customHeight="1" x14ac:dyDescent="0.3">
      <c r="A53" s="268"/>
      <c r="B53" s="268"/>
      <c r="C53" s="268"/>
      <c r="D53" s="268"/>
      <c r="E53" s="268"/>
      <c r="F53" s="268"/>
      <c r="G53" s="268"/>
      <c r="H53" s="268"/>
      <c r="I53" s="268"/>
      <c r="J53" s="268"/>
      <c r="K53" s="268"/>
      <c r="L53" s="269"/>
      <c r="M53" s="268"/>
      <c r="N53" s="268"/>
      <c r="O53" s="268"/>
      <c r="P53" s="268"/>
      <c r="Q53" s="268"/>
      <c r="R53" s="268"/>
      <c r="S53" s="276"/>
      <c r="T53" s="277"/>
      <c r="U53" s="880"/>
      <c r="V53" s="276"/>
      <c r="W53" s="276"/>
      <c r="X53" s="760"/>
      <c r="Y53" s="761"/>
      <c r="Z53" s="762"/>
    </row>
    <row r="54" spans="1:26" s="211" customFormat="1" ht="30.75" customHeight="1" x14ac:dyDescent="0.3">
      <c r="A54" s="268"/>
      <c r="B54" s="268"/>
      <c r="C54" s="268"/>
      <c r="D54" s="268"/>
      <c r="E54" s="268"/>
      <c r="F54" s="268"/>
      <c r="G54" s="268"/>
      <c r="H54" s="268"/>
      <c r="I54" s="268"/>
      <c r="J54" s="268"/>
      <c r="K54" s="268"/>
      <c r="L54" s="269"/>
      <c r="M54" s="268"/>
      <c r="N54" s="268"/>
      <c r="O54" s="268"/>
      <c r="P54" s="268"/>
      <c r="Q54" s="268"/>
      <c r="R54" s="268"/>
      <c r="S54" s="287"/>
      <c r="T54" s="287"/>
      <c r="U54" s="287"/>
      <c r="V54" s="658"/>
      <c r="W54" s="658"/>
      <c r="X54" s="775"/>
      <c r="Y54" s="776"/>
      <c r="Z54" s="777"/>
    </row>
    <row r="55" spans="1:26" s="211" customFormat="1" ht="25.5" customHeight="1" x14ac:dyDescent="0.3">
      <c r="A55" s="268"/>
      <c r="B55" s="268"/>
      <c r="C55" s="268"/>
      <c r="D55" s="268"/>
      <c r="E55" s="268"/>
      <c r="F55" s="268"/>
      <c r="G55" s="268"/>
      <c r="H55" s="268"/>
      <c r="I55" s="268"/>
      <c r="J55" s="268"/>
      <c r="K55" s="268"/>
      <c r="L55" s="269"/>
      <c r="M55" s="268"/>
      <c r="N55" s="268"/>
      <c r="O55" s="268"/>
      <c r="P55" s="268"/>
      <c r="Q55" s="268"/>
      <c r="R55" s="268"/>
      <c r="S55" s="270"/>
      <c r="T55" s="879"/>
      <c r="U55" s="271"/>
      <c r="V55" s="657"/>
      <c r="W55" s="271"/>
      <c r="X55" s="757"/>
      <c r="Y55" s="774"/>
      <c r="Z55" s="759"/>
    </row>
    <row r="56" spans="1:26" s="211" customFormat="1" ht="43.9" customHeight="1" x14ac:dyDescent="0.3">
      <c r="A56" s="268"/>
      <c r="B56" s="268"/>
      <c r="C56" s="268"/>
      <c r="D56" s="268"/>
      <c r="E56" s="268"/>
      <c r="F56" s="268"/>
      <c r="G56" s="268"/>
      <c r="H56" s="268"/>
      <c r="I56" s="268"/>
      <c r="J56" s="268"/>
      <c r="K56" s="268"/>
      <c r="L56" s="269"/>
      <c r="M56" s="268"/>
      <c r="N56" s="268"/>
      <c r="O56" s="268"/>
      <c r="P56" s="268"/>
      <c r="Q56" s="268"/>
      <c r="R56" s="268"/>
      <c r="S56" s="270"/>
      <c r="T56" s="879"/>
      <c r="U56" s="271"/>
      <c r="V56" s="657"/>
      <c r="W56" s="271"/>
      <c r="X56" s="757"/>
      <c r="Y56" s="774"/>
      <c r="Z56" s="759"/>
    </row>
    <row r="57" spans="1:26" s="211" customFormat="1" ht="43.9" customHeight="1" x14ac:dyDescent="0.3">
      <c r="A57" s="268"/>
      <c r="B57" s="268"/>
      <c r="C57" s="268"/>
      <c r="D57" s="268"/>
      <c r="E57" s="268"/>
      <c r="F57" s="268"/>
      <c r="G57" s="268"/>
      <c r="H57" s="268"/>
      <c r="I57" s="268"/>
      <c r="J57" s="268"/>
      <c r="K57" s="268"/>
      <c r="L57" s="269"/>
      <c r="M57" s="268"/>
      <c r="N57" s="268"/>
      <c r="O57" s="268"/>
      <c r="P57" s="268"/>
      <c r="Q57" s="268"/>
      <c r="R57" s="268"/>
      <c r="S57" s="270"/>
      <c r="T57" s="879"/>
      <c r="U57" s="271"/>
      <c r="V57" s="657"/>
      <c r="W57" s="659"/>
      <c r="X57" s="757"/>
      <c r="Y57" s="774"/>
      <c r="Z57" s="759"/>
    </row>
    <row r="58" spans="1:26" s="211" customFormat="1" ht="25.5" customHeight="1" x14ac:dyDescent="0.3">
      <c r="A58" s="268"/>
      <c r="B58" s="268"/>
      <c r="C58" s="268"/>
      <c r="D58" s="268"/>
      <c r="E58" s="268"/>
      <c r="F58" s="268"/>
      <c r="G58" s="268"/>
      <c r="H58" s="268"/>
      <c r="I58" s="268"/>
      <c r="J58" s="268"/>
      <c r="K58" s="268"/>
      <c r="L58" s="269"/>
      <c r="M58" s="268"/>
      <c r="N58" s="268"/>
      <c r="O58" s="268"/>
      <c r="P58" s="268"/>
      <c r="Q58" s="268"/>
      <c r="R58" s="268"/>
      <c r="S58" s="270"/>
      <c r="T58" s="879"/>
      <c r="U58" s="271"/>
      <c r="V58" s="657"/>
      <c r="W58" s="659"/>
      <c r="X58" s="757"/>
      <c r="Y58" s="774"/>
      <c r="Z58" s="759"/>
    </row>
    <row r="59" spans="1:26" ht="31.5" customHeight="1" x14ac:dyDescent="0.25">
      <c r="S59" s="288"/>
    </row>
    <row r="60" spans="1:26" ht="43.9" customHeight="1" x14ac:dyDescent="0.25">
      <c r="S60" s="276"/>
      <c r="T60" s="277"/>
      <c r="U60" s="880"/>
      <c r="V60" s="276"/>
      <c r="W60" s="276"/>
      <c r="X60" s="760"/>
      <c r="Y60" s="761"/>
      <c r="Z60" s="762"/>
    </row>
    <row r="61" spans="1:26" ht="43.9" customHeight="1" x14ac:dyDescent="0.25">
      <c r="S61" s="276"/>
      <c r="T61" s="277"/>
      <c r="U61" s="880"/>
      <c r="V61" s="276"/>
      <c r="W61" s="276"/>
      <c r="X61" s="760"/>
      <c r="Y61" s="761"/>
      <c r="Z61" s="762"/>
    </row>
    <row r="62" spans="1:26" ht="36" customHeight="1" x14ac:dyDescent="0.25">
      <c r="S62" s="276"/>
      <c r="T62" s="277"/>
      <c r="U62" s="880"/>
      <c r="V62" s="276"/>
      <c r="W62" s="276"/>
      <c r="X62" s="760"/>
      <c r="Y62" s="761"/>
      <c r="Z62" s="762"/>
    </row>
    <row r="63" spans="1:26" ht="25.5" customHeight="1" x14ac:dyDescent="0.25">
      <c r="S63" s="276"/>
      <c r="T63" s="277"/>
      <c r="U63" s="880"/>
      <c r="V63" s="276"/>
      <c r="W63" s="276"/>
      <c r="X63" s="760"/>
      <c r="Y63" s="761"/>
      <c r="Z63" s="762"/>
    </row>
    <row r="64" spans="1:26" ht="43.9" customHeight="1" x14ac:dyDescent="0.25">
      <c r="S64" s="276"/>
      <c r="T64" s="277"/>
      <c r="U64" s="880"/>
      <c r="V64" s="276"/>
      <c r="W64" s="276"/>
      <c r="X64" s="760"/>
      <c r="Y64" s="761"/>
      <c r="Z64" s="762"/>
    </row>
    <row r="65" spans="19:28" ht="43.9" customHeight="1" x14ac:dyDescent="0.3">
      <c r="S65" s="270"/>
      <c r="T65" s="879"/>
      <c r="U65" s="271"/>
      <c r="V65" s="657"/>
      <c r="W65" s="271"/>
      <c r="X65" s="757"/>
      <c r="Y65" s="774"/>
      <c r="Z65" s="759"/>
    </row>
    <row r="66" spans="19:28" ht="25.5" customHeight="1" x14ac:dyDescent="0.3">
      <c r="S66" s="270"/>
      <c r="T66" s="879"/>
      <c r="U66" s="271"/>
      <c r="V66" s="657"/>
      <c r="W66" s="271"/>
      <c r="X66" s="757"/>
      <c r="Y66" s="774"/>
      <c r="Z66" s="759"/>
    </row>
    <row r="67" spans="19:28" ht="43.9" customHeight="1" x14ac:dyDescent="0.3">
      <c r="S67" s="270"/>
      <c r="T67" s="879"/>
      <c r="U67" s="271"/>
      <c r="V67" s="657"/>
      <c r="W67" s="271"/>
      <c r="X67" s="757"/>
      <c r="Y67" s="774"/>
      <c r="Z67" s="759"/>
    </row>
    <row r="68" spans="19:28" ht="43.9" customHeight="1" x14ac:dyDescent="0.3">
      <c r="S68" s="270"/>
      <c r="T68" s="879"/>
      <c r="U68" s="271"/>
      <c r="V68" s="657"/>
      <c r="W68" s="271"/>
      <c r="X68" s="757"/>
      <c r="Y68" s="774"/>
      <c r="Z68" s="759"/>
    </row>
    <row r="69" spans="19:28" ht="43.5" customHeight="1" x14ac:dyDescent="0.25">
      <c r="S69" s="276"/>
      <c r="T69" s="277"/>
      <c r="U69" s="880"/>
      <c r="V69" s="276"/>
      <c r="W69" s="276"/>
      <c r="X69" s="760"/>
      <c r="Y69" s="761"/>
      <c r="Z69" s="762"/>
    </row>
    <row r="70" spans="19:28" ht="36" customHeight="1" x14ac:dyDescent="0.25">
      <c r="S70" s="276"/>
      <c r="T70" s="277"/>
      <c r="U70" s="880"/>
      <c r="V70" s="276"/>
      <c r="W70" s="276"/>
      <c r="X70" s="760"/>
      <c r="Y70" s="761"/>
      <c r="Z70" s="762"/>
    </row>
    <row r="71" spans="19:28" ht="31.5" customHeight="1" x14ac:dyDescent="0.25"/>
    <row r="72" spans="19:28" ht="43.9" customHeight="1" x14ac:dyDescent="0.25">
      <c r="S72" s="276"/>
      <c r="T72" s="277"/>
      <c r="U72" s="277"/>
      <c r="V72" s="276"/>
      <c r="W72" s="276"/>
      <c r="X72" s="760"/>
      <c r="Y72" s="761"/>
      <c r="Z72" s="762"/>
    </row>
    <row r="73" spans="19:28" ht="43.9" customHeight="1" x14ac:dyDescent="0.25">
      <c r="S73" s="276"/>
      <c r="T73" s="277"/>
      <c r="U73" s="880"/>
      <c r="V73" s="276"/>
      <c r="W73" s="276"/>
      <c r="X73" s="760"/>
      <c r="Y73" s="761"/>
      <c r="Z73" s="762"/>
    </row>
    <row r="74" spans="19:28" ht="25.5" customHeight="1" x14ac:dyDescent="0.25"/>
    <row r="75" spans="19:28" ht="23.25" customHeight="1" x14ac:dyDescent="0.25"/>
    <row r="76" spans="19:28" ht="49.5" customHeight="1" x14ac:dyDescent="0.3">
      <c r="S76" s="290"/>
      <c r="T76" s="290"/>
      <c r="U76" s="271"/>
      <c r="V76" s="271"/>
      <c r="W76" s="271"/>
      <c r="X76" s="778"/>
      <c r="Y76" s="774"/>
      <c r="Z76" s="759"/>
      <c r="AA76" s="272"/>
      <c r="AB76" s="272"/>
    </row>
    <row r="81" spans="1:26" s="280" customFormat="1" ht="32.25" customHeight="1" x14ac:dyDescent="0.25">
      <c r="A81" s="268"/>
      <c r="B81" s="268"/>
      <c r="C81" s="268"/>
      <c r="D81" s="268"/>
      <c r="E81" s="268"/>
      <c r="F81" s="268"/>
      <c r="G81" s="268"/>
      <c r="H81" s="268"/>
      <c r="I81" s="268"/>
      <c r="J81" s="268"/>
      <c r="K81" s="268"/>
      <c r="L81" s="269"/>
      <c r="M81" s="268"/>
      <c r="N81" s="268"/>
      <c r="O81" s="268"/>
      <c r="P81" s="268"/>
      <c r="Q81" s="268"/>
      <c r="R81" s="268"/>
      <c r="S81" s="291"/>
      <c r="T81" s="291"/>
      <c r="U81" s="291"/>
      <c r="V81" s="291"/>
      <c r="W81" s="291"/>
      <c r="X81" s="779"/>
      <c r="Y81" s="780"/>
      <c r="Z81" s="781"/>
    </row>
    <row r="82" spans="1:26" s="273" customFormat="1" ht="32.25" customHeight="1" x14ac:dyDescent="0.3">
      <c r="A82" s="268"/>
      <c r="B82" s="268"/>
      <c r="C82" s="268"/>
      <c r="D82" s="268"/>
      <c r="E82" s="268"/>
      <c r="F82" s="268"/>
      <c r="G82" s="268"/>
      <c r="H82" s="268"/>
      <c r="I82" s="268"/>
      <c r="J82" s="268"/>
      <c r="K82" s="268"/>
      <c r="L82" s="269"/>
      <c r="M82" s="268"/>
      <c r="N82" s="268"/>
      <c r="O82" s="268"/>
      <c r="P82" s="268"/>
      <c r="Q82" s="268"/>
      <c r="R82" s="268"/>
      <c r="S82" s="292"/>
      <c r="T82" s="292"/>
      <c r="U82" s="292"/>
      <c r="V82" s="292"/>
      <c r="W82" s="292"/>
      <c r="X82" s="782"/>
      <c r="Y82" s="783"/>
      <c r="Z82" s="784"/>
    </row>
    <row r="83" spans="1:26" s="273" customFormat="1" ht="32.25" customHeight="1" x14ac:dyDescent="0.3">
      <c r="A83" s="268"/>
      <c r="B83" s="268"/>
      <c r="C83" s="268"/>
      <c r="D83" s="268"/>
      <c r="E83" s="268"/>
      <c r="F83" s="268"/>
      <c r="G83" s="268"/>
      <c r="H83" s="268"/>
      <c r="I83" s="268"/>
      <c r="J83" s="268"/>
      <c r="K83" s="268"/>
      <c r="L83" s="269"/>
      <c r="M83" s="268"/>
      <c r="N83" s="268"/>
      <c r="O83" s="268"/>
      <c r="P83" s="268"/>
      <c r="Q83" s="268"/>
      <c r="R83" s="268"/>
      <c r="S83" s="292"/>
      <c r="T83" s="292"/>
      <c r="U83" s="292"/>
      <c r="V83" s="292"/>
      <c r="W83" s="292"/>
      <c r="X83" s="782"/>
      <c r="Y83" s="783"/>
      <c r="Z83" s="784"/>
    </row>
  </sheetData>
  <mergeCells count="56">
    <mergeCell ref="A1:G1"/>
    <mergeCell ref="H1:P2"/>
    <mergeCell ref="Q1:R4"/>
    <mergeCell ref="S1:Z8"/>
    <mergeCell ref="A2:G2"/>
    <mergeCell ref="A3:G3"/>
    <mergeCell ref="H3:P4"/>
    <mergeCell ref="A4:G4"/>
    <mergeCell ref="A5:R5"/>
    <mergeCell ref="L6:R6"/>
    <mergeCell ref="A7:C7"/>
    <mergeCell ref="G7:K7"/>
    <mergeCell ref="L7:M7"/>
    <mergeCell ref="L8:M8"/>
    <mergeCell ref="Z9:Z12"/>
    <mergeCell ref="L10:M10"/>
    <mergeCell ref="M11:M12"/>
    <mergeCell ref="N11:N12"/>
    <mergeCell ref="S9:S12"/>
    <mergeCell ref="T9:T12"/>
    <mergeCell ref="U9:U12"/>
    <mergeCell ref="V9:V12"/>
    <mergeCell ref="W9:W12"/>
    <mergeCell ref="X9:X12"/>
    <mergeCell ref="L11:L12"/>
    <mergeCell ref="O11:O12"/>
    <mergeCell ref="P11:P12"/>
    <mergeCell ref="Q11:Q12"/>
    <mergeCell ref="R11:R12"/>
    <mergeCell ref="G11:G12"/>
    <mergeCell ref="H11:I11"/>
    <mergeCell ref="J11:K11"/>
    <mergeCell ref="A9:G9"/>
    <mergeCell ref="Y9:Y12"/>
    <mergeCell ref="F32:J32"/>
    <mergeCell ref="H9:K9"/>
    <mergeCell ref="L9:M9"/>
    <mergeCell ref="A11:F11"/>
    <mergeCell ref="A43:K43"/>
    <mergeCell ref="G14:J14"/>
    <mergeCell ref="A15:I15"/>
    <mergeCell ref="A27:I27"/>
    <mergeCell ref="A30:I30"/>
    <mergeCell ref="A31:K31"/>
    <mergeCell ref="A34:I34"/>
    <mergeCell ref="A40:I40"/>
    <mergeCell ref="A41:L41"/>
    <mergeCell ref="K42:L42"/>
    <mergeCell ref="G33:J33"/>
    <mergeCell ref="G13:J13"/>
    <mergeCell ref="P43:R43"/>
    <mergeCell ref="A44:B44"/>
    <mergeCell ref="C44:K44"/>
    <mergeCell ref="M44:O44"/>
    <mergeCell ref="Q44:R44"/>
    <mergeCell ref="M43:O43"/>
  </mergeCells>
  <phoneticPr fontId="84" type="noConversion"/>
  <printOptions horizontalCentered="1" verticalCentered="1"/>
  <pageMargins left="0" right="0" top="0.19685039370078741" bottom="0.19685039370078741" header="0.31496062992125984" footer="0"/>
  <pageSetup paperSize="9" scale="35" fitToHeight="0" orientation="landscape" horizontalDpi="1200" verticalDpi="1200" r:id="rId1"/>
  <headerFooter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C9FFF-51BD-43B5-9160-0687EA4DC28E}">
  <sheetPr>
    <tabColor theme="6" tint="-0.249977111117893"/>
  </sheetPr>
  <dimension ref="A1:AA557"/>
  <sheetViews>
    <sheetView view="pageBreakPreview" zoomScale="50" zoomScaleNormal="50" zoomScaleSheetLayoutView="50" workbookViewId="0">
      <pane xSplit="11" ySplit="12" topLeftCell="L13" activePane="bottomRight" state="frozen"/>
      <selection activeCell="U18" sqref="U18"/>
      <selection pane="topRight" activeCell="U18" sqref="U18"/>
      <selection pane="bottomLeft" activeCell="U18" sqref="U18"/>
      <selection pane="bottomRight" activeCell="N18" sqref="N18"/>
    </sheetView>
  </sheetViews>
  <sheetFormatPr baseColWidth="10" defaultColWidth="11.42578125" defaultRowHeight="19.5" x14ac:dyDescent="0.25"/>
  <cols>
    <col min="1" max="1" width="16.42578125" style="293" customWidth="1"/>
    <col min="2" max="2" width="15.28515625" style="293" customWidth="1"/>
    <col min="3" max="3" width="13.7109375" style="293" customWidth="1"/>
    <col min="4" max="4" width="19.140625" style="293" customWidth="1"/>
    <col min="5" max="5" width="20.7109375" style="293" customWidth="1"/>
    <col min="6" max="6" width="13.140625" style="293" customWidth="1"/>
    <col min="7" max="7" width="16.5703125" style="293" customWidth="1"/>
    <col min="8" max="8" width="9" style="293" customWidth="1"/>
    <col min="9" max="9" width="11.5703125" style="293" customWidth="1"/>
    <col min="10" max="10" width="25.85546875" style="293" customWidth="1"/>
    <col min="11" max="11" width="83.5703125" style="293" customWidth="1"/>
    <col min="12" max="12" width="13.5703125" style="293" customWidth="1"/>
    <col min="13" max="13" width="44.28515625" style="293" customWidth="1"/>
    <col min="14" max="14" width="45.5703125" style="293" customWidth="1"/>
    <col min="15" max="15" width="33.5703125" style="293" customWidth="1"/>
    <col min="16" max="16" width="46.7109375" style="293" customWidth="1"/>
    <col min="17" max="17" width="38.7109375" style="293" customWidth="1"/>
    <col min="18" max="18" width="39.5703125" style="293" customWidth="1"/>
    <col min="19" max="20" width="30.5703125" style="377" bestFit="1" customWidth="1"/>
    <col min="21" max="21" width="32" style="293" customWidth="1"/>
    <col min="22" max="22" width="33.42578125" style="293" bestFit="1" customWidth="1"/>
    <col min="23" max="23" width="29" style="293" bestFit="1" customWidth="1"/>
    <col min="24" max="24" width="29.7109375" style="293" bestFit="1" customWidth="1"/>
    <col min="25" max="25" width="36.28515625" style="293" bestFit="1" customWidth="1"/>
    <col min="26" max="26" width="30.85546875" style="293" bestFit="1" customWidth="1"/>
    <col min="27" max="27" width="26.42578125" style="293" bestFit="1" customWidth="1"/>
    <col min="28" max="16384" width="11.42578125" style="293"/>
  </cols>
  <sheetData>
    <row r="1" spans="1:26" ht="37.5" customHeight="1" x14ac:dyDescent="0.25">
      <c r="A1" s="1352" t="s">
        <v>1</v>
      </c>
      <c r="B1" s="1353"/>
      <c r="C1" s="1353"/>
      <c r="D1" s="1353"/>
      <c r="E1" s="1353"/>
      <c r="F1" s="1353"/>
      <c r="G1" s="1354"/>
      <c r="H1" s="1355" t="s">
        <v>183</v>
      </c>
      <c r="I1" s="1356"/>
      <c r="J1" s="1356"/>
      <c r="K1" s="1356"/>
      <c r="L1" s="1356"/>
      <c r="M1" s="1356"/>
      <c r="N1" s="1356"/>
      <c r="O1" s="1356"/>
      <c r="P1" s="1357"/>
      <c r="Q1" s="1361" t="s">
        <v>5</v>
      </c>
      <c r="R1" s="1362"/>
      <c r="S1" s="1365" t="s">
        <v>90</v>
      </c>
      <c r="T1" s="1365"/>
      <c r="U1" s="1365"/>
      <c r="V1" s="1365"/>
      <c r="W1" s="1365"/>
      <c r="X1" s="1365"/>
      <c r="Y1" s="1365"/>
      <c r="Z1" s="1366"/>
    </row>
    <row r="2" spans="1:26" ht="34.5" customHeight="1" x14ac:dyDescent="0.25">
      <c r="A2" s="1339" t="s">
        <v>2795</v>
      </c>
      <c r="B2" s="1185"/>
      <c r="C2" s="1185"/>
      <c r="D2" s="1185"/>
      <c r="E2" s="1185"/>
      <c r="F2" s="1185"/>
      <c r="G2" s="1185"/>
      <c r="H2" s="1358"/>
      <c r="I2" s="1359"/>
      <c r="J2" s="1359"/>
      <c r="K2" s="1359"/>
      <c r="L2" s="1359"/>
      <c r="M2" s="1359"/>
      <c r="N2" s="1359"/>
      <c r="O2" s="1359"/>
      <c r="P2" s="1360"/>
      <c r="Q2" s="1363"/>
      <c r="R2" s="1364"/>
      <c r="S2" s="1365"/>
      <c r="T2" s="1365"/>
      <c r="U2" s="1365"/>
      <c r="V2" s="1365"/>
      <c r="W2" s="1365"/>
      <c r="X2" s="1365"/>
      <c r="Y2" s="1365"/>
      <c r="Z2" s="1366"/>
    </row>
    <row r="3" spans="1:26" ht="36" customHeight="1" x14ac:dyDescent="0.25">
      <c r="A3" s="1339" t="s">
        <v>2796</v>
      </c>
      <c r="B3" s="1185"/>
      <c r="C3" s="1185"/>
      <c r="D3" s="1185"/>
      <c r="E3" s="1185"/>
      <c r="F3" s="1185"/>
      <c r="G3" s="1185"/>
      <c r="H3" s="1369" t="s">
        <v>184</v>
      </c>
      <c r="I3" s="1369"/>
      <c r="J3" s="1369"/>
      <c r="K3" s="1369"/>
      <c r="L3" s="1369"/>
      <c r="M3" s="1369"/>
      <c r="N3" s="1369"/>
      <c r="O3" s="1369"/>
      <c r="P3" s="1369"/>
      <c r="Q3" s="1363"/>
      <c r="R3" s="1364"/>
      <c r="S3" s="1365"/>
      <c r="T3" s="1365"/>
      <c r="U3" s="1365"/>
      <c r="V3" s="1365"/>
      <c r="W3" s="1365"/>
      <c r="X3" s="1365"/>
      <c r="Y3" s="1365"/>
      <c r="Z3" s="1366"/>
    </row>
    <row r="4" spans="1:26" ht="34.5" customHeight="1" x14ac:dyDescent="0.25">
      <c r="A4" s="1340" t="s">
        <v>2797</v>
      </c>
      <c r="B4" s="1181"/>
      <c r="C4" s="1181"/>
      <c r="D4" s="1181"/>
      <c r="E4" s="1181"/>
      <c r="F4" s="1181"/>
      <c r="G4" s="1182"/>
      <c r="H4" s="1369"/>
      <c r="I4" s="1369"/>
      <c r="J4" s="1369"/>
      <c r="K4" s="1369"/>
      <c r="L4" s="1369"/>
      <c r="M4" s="1369"/>
      <c r="N4" s="1369"/>
      <c r="O4" s="1369"/>
      <c r="P4" s="1369"/>
      <c r="Q4" s="1363"/>
      <c r="R4" s="1364"/>
      <c r="S4" s="1365"/>
      <c r="T4" s="1365"/>
      <c r="U4" s="1365"/>
      <c r="V4" s="1365"/>
      <c r="W4" s="1365"/>
      <c r="X4" s="1365"/>
      <c r="Y4" s="1365"/>
      <c r="Z4" s="1366"/>
    </row>
    <row r="5" spans="1:26" ht="20.25" x14ac:dyDescent="0.3">
      <c r="A5" s="1370"/>
      <c r="B5" s="1371"/>
      <c r="C5" s="1371"/>
      <c r="D5" s="1371"/>
      <c r="E5" s="1371"/>
      <c r="F5" s="1371"/>
      <c r="G5" s="1371"/>
      <c r="H5" s="1371"/>
      <c r="I5" s="1371"/>
      <c r="J5" s="1371"/>
      <c r="K5" s="1371"/>
      <c r="L5" s="1371"/>
      <c r="M5" s="1371"/>
      <c r="N5" s="1371"/>
      <c r="O5" s="1371"/>
      <c r="P5" s="1371"/>
      <c r="Q5" s="1371"/>
      <c r="R5" s="1372"/>
      <c r="S5" s="1365"/>
      <c r="T5" s="1365"/>
      <c r="U5" s="1365"/>
      <c r="V5" s="1365"/>
      <c r="W5" s="1365"/>
      <c r="X5" s="1365"/>
      <c r="Y5" s="1365"/>
      <c r="Z5" s="1366"/>
    </row>
    <row r="6" spans="1:26" ht="35.25" customHeight="1" x14ac:dyDescent="0.3">
      <c r="A6" s="294"/>
      <c r="B6" s="295"/>
      <c r="C6" s="295"/>
      <c r="D6" s="295"/>
      <c r="E6" s="295"/>
      <c r="F6" s="295"/>
      <c r="G6" s="295"/>
      <c r="H6" s="296"/>
      <c r="I6" s="296"/>
      <c r="J6" s="296"/>
      <c r="K6" s="297"/>
      <c r="L6" s="1373" t="s">
        <v>2958</v>
      </c>
      <c r="M6" s="1373"/>
      <c r="N6" s="1373"/>
      <c r="O6" s="1373"/>
      <c r="P6" s="1373"/>
      <c r="Q6" s="1373"/>
      <c r="R6" s="1374"/>
      <c r="S6" s="1365"/>
      <c r="T6" s="1365"/>
      <c r="U6" s="1365"/>
      <c r="V6" s="1365"/>
      <c r="W6" s="1365"/>
      <c r="X6" s="1365"/>
      <c r="Y6" s="1365"/>
      <c r="Z6" s="1366"/>
    </row>
    <row r="7" spans="1:26" ht="49.5" customHeight="1" x14ac:dyDescent="0.25">
      <c r="A7" s="1375" t="s">
        <v>91</v>
      </c>
      <c r="B7" s="1376"/>
      <c r="C7" s="1376"/>
      <c r="D7" s="1376"/>
      <c r="E7" s="1376"/>
      <c r="F7" s="1376"/>
      <c r="G7" s="1377" t="s">
        <v>2825</v>
      </c>
      <c r="H7" s="1377"/>
      <c r="I7" s="1377"/>
      <c r="J7" s="1377"/>
      <c r="K7" s="1378"/>
      <c r="L7" s="1379" t="s">
        <v>7</v>
      </c>
      <c r="M7" s="1380"/>
      <c r="N7" s="298">
        <f>P23</f>
        <v>18000000000</v>
      </c>
      <c r="O7" s="299"/>
      <c r="P7" s="300" t="s">
        <v>8</v>
      </c>
      <c r="Q7" s="298">
        <v>0</v>
      </c>
      <c r="R7" s="301"/>
      <c r="S7" s="1365"/>
      <c r="T7" s="1365"/>
      <c r="U7" s="1365"/>
      <c r="V7" s="1365"/>
      <c r="W7" s="1365"/>
      <c r="X7" s="1365"/>
      <c r="Y7" s="1365"/>
      <c r="Z7" s="1366"/>
    </row>
    <row r="8" spans="1:26" ht="35.25" customHeight="1" x14ac:dyDescent="0.25">
      <c r="A8" s="302"/>
      <c r="B8" s="397"/>
      <c r="C8" s="397"/>
      <c r="D8" s="414"/>
      <c r="E8" s="397"/>
      <c r="F8" s="397"/>
      <c r="G8" s="397"/>
      <c r="H8" s="397"/>
      <c r="I8" s="397"/>
      <c r="J8" s="397"/>
      <c r="K8" s="303"/>
      <c r="L8" s="1381" t="s">
        <v>9</v>
      </c>
      <c r="M8" s="1382"/>
      <c r="N8" s="398">
        <v>0</v>
      </c>
      <c r="O8" s="399"/>
      <c r="P8" s="371" t="s">
        <v>57</v>
      </c>
      <c r="Q8" s="398">
        <v>0</v>
      </c>
      <c r="R8" s="304"/>
      <c r="S8" s="1367"/>
      <c r="T8" s="1367"/>
      <c r="U8" s="1367"/>
      <c r="V8" s="1367"/>
      <c r="W8" s="1367"/>
      <c r="X8" s="1367"/>
      <c r="Y8" s="1367"/>
      <c r="Z8" s="1368"/>
    </row>
    <row r="9" spans="1:26" ht="20.25" x14ac:dyDescent="0.3">
      <c r="A9" s="1375" t="s">
        <v>11</v>
      </c>
      <c r="B9" s="1376"/>
      <c r="C9" s="1376"/>
      <c r="D9" s="1376"/>
      <c r="E9" s="1376"/>
      <c r="F9" s="1376"/>
      <c r="G9" s="1376"/>
      <c r="H9" s="1391">
        <v>2018011000696</v>
      </c>
      <c r="I9" s="1391"/>
      <c r="J9" s="1391"/>
      <c r="K9" s="1392"/>
      <c r="L9" s="1393"/>
      <c r="M9" s="1394"/>
      <c r="N9" s="400"/>
      <c r="O9" s="401"/>
      <c r="P9" s="402"/>
      <c r="Q9" s="402"/>
      <c r="R9" s="305"/>
      <c r="S9" s="1387"/>
      <c r="T9" s="1388"/>
      <c r="U9" s="1389"/>
      <c r="V9" s="1350"/>
      <c r="W9" s="1350"/>
      <c r="X9" s="1350"/>
      <c r="Y9" s="1350"/>
      <c r="Z9" s="1350"/>
    </row>
    <row r="10" spans="1:26" ht="20.25" x14ac:dyDescent="0.25">
      <c r="A10" s="306"/>
      <c r="H10" s="667"/>
      <c r="I10" s="667"/>
      <c r="J10" s="667"/>
      <c r="K10" s="668"/>
      <c r="L10" s="1383" t="s">
        <v>20</v>
      </c>
      <c r="M10" s="1384"/>
      <c r="N10" s="307">
        <f>+N7+N8+Q7+Q8</f>
        <v>18000000000</v>
      </c>
      <c r="O10" s="308"/>
      <c r="P10" s="309"/>
      <c r="Q10" s="309"/>
      <c r="R10" s="310"/>
      <c r="S10" s="1387"/>
      <c r="T10" s="1388"/>
      <c r="U10" s="1390"/>
      <c r="V10" s="1351"/>
      <c r="W10" s="1351"/>
      <c r="X10" s="1351"/>
      <c r="Y10" s="1351"/>
      <c r="Z10" s="1351"/>
    </row>
    <row r="11" spans="1:26" ht="46.5" customHeight="1" x14ac:dyDescent="0.25">
      <c r="A11" s="1385" t="s">
        <v>21</v>
      </c>
      <c r="B11" s="1373"/>
      <c r="C11" s="1373"/>
      <c r="D11" s="1373"/>
      <c r="E11" s="1373"/>
      <c r="F11" s="1373"/>
      <c r="G11" s="1373" t="s">
        <v>22</v>
      </c>
      <c r="H11" s="1373" t="s">
        <v>23</v>
      </c>
      <c r="I11" s="1373"/>
      <c r="J11" s="1369" t="s">
        <v>24</v>
      </c>
      <c r="K11" s="1369"/>
      <c r="L11" s="1351" t="s">
        <v>25</v>
      </c>
      <c r="M11" s="1351" t="s">
        <v>26</v>
      </c>
      <c r="N11" s="1351" t="s">
        <v>27</v>
      </c>
      <c r="O11" s="1351" t="s">
        <v>28</v>
      </c>
      <c r="P11" s="1351" t="s">
        <v>29</v>
      </c>
      <c r="Q11" s="1351" t="s">
        <v>30</v>
      </c>
      <c r="R11" s="1397" t="s">
        <v>31</v>
      </c>
      <c r="S11" s="1387"/>
      <c r="T11" s="1388"/>
      <c r="U11" s="1390"/>
      <c r="V11" s="1351"/>
      <c r="W11" s="1351"/>
      <c r="X11" s="1351"/>
      <c r="Y11" s="1351"/>
      <c r="Z11" s="1351"/>
    </row>
    <row r="12" spans="1:26" ht="42.75" customHeight="1" thickBot="1" x14ac:dyDescent="0.3">
      <c r="A12" s="311" t="s">
        <v>32</v>
      </c>
      <c r="B12" s="312" t="s">
        <v>33</v>
      </c>
      <c r="C12" s="312" t="s">
        <v>34</v>
      </c>
      <c r="D12" s="313" t="s">
        <v>128</v>
      </c>
      <c r="E12" s="312" t="s">
        <v>125</v>
      </c>
      <c r="F12" s="312" t="s">
        <v>61</v>
      </c>
      <c r="G12" s="1386"/>
      <c r="H12" s="312" t="s">
        <v>35</v>
      </c>
      <c r="I12" s="312" t="s">
        <v>36</v>
      </c>
      <c r="J12" s="672" t="s">
        <v>37</v>
      </c>
      <c r="K12" s="312" t="s">
        <v>38</v>
      </c>
      <c r="L12" s="1351"/>
      <c r="M12" s="1351"/>
      <c r="N12" s="1351"/>
      <c r="O12" s="1351"/>
      <c r="P12" s="1351"/>
      <c r="Q12" s="1351"/>
      <c r="R12" s="1398"/>
      <c r="S12" s="1387"/>
      <c r="T12" s="1388"/>
      <c r="U12" s="1390"/>
      <c r="V12" s="1351"/>
      <c r="W12" s="1351"/>
      <c r="X12" s="1351"/>
      <c r="Y12" s="1351"/>
      <c r="Z12" s="1351"/>
    </row>
    <row r="13" spans="1:26" s="320" customFormat="1" ht="69.75" customHeight="1" thickBot="1" x14ac:dyDescent="0.35">
      <c r="A13" s="1100">
        <v>1501</v>
      </c>
      <c r="B13" s="1093" t="s">
        <v>84</v>
      </c>
      <c r="C13" s="1101">
        <v>19</v>
      </c>
      <c r="D13" s="1101" t="s">
        <v>2854</v>
      </c>
      <c r="E13" s="1095" t="s">
        <v>144</v>
      </c>
      <c r="F13" s="1399"/>
      <c r="G13" s="1399"/>
      <c r="H13" s="1399"/>
      <c r="I13" s="1399"/>
      <c r="J13" s="1399"/>
      <c r="K13" s="1102" t="s">
        <v>155</v>
      </c>
      <c r="L13" s="1097"/>
      <c r="M13" s="1098">
        <f t="shared" ref="M13:R13" si="0">+M14</f>
        <v>2057525870</v>
      </c>
      <c r="N13" s="1098">
        <f t="shared" si="0"/>
        <v>18000000000</v>
      </c>
      <c r="O13" s="1098">
        <f t="shared" si="0"/>
        <v>0</v>
      </c>
      <c r="P13" s="1098">
        <f t="shared" si="0"/>
        <v>18000000000</v>
      </c>
      <c r="Q13" s="1098">
        <f t="shared" si="0"/>
        <v>0</v>
      </c>
      <c r="R13" s="1099">
        <f t="shared" si="0"/>
        <v>18000000000</v>
      </c>
      <c r="S13" s="689"/>
      <c r="T13" s="315"/>
      <c r="U13" s="316"/>
      <c r="V13" s="671"/>
      <c r="W13" s="671"/>
      <c r="X13" s="317"/>
      <c r="Y13" s="318"/>
      <c r="Z13" s="319"/>
    </row>
    <row r="14" spans="1:26" s="327" customFormat="1" ht="65.25" customHeight="1" thickBot="1" x14ac:dyDescent="0.3">
      <c r="A14" s="1092">
        <v>1501</v>
      </c>
      <c r="B14" s="1093" t="s">
        <v>84</v>
      </c>
      <c r="C14" s="1094">
        <v>19</v>
      </c>
      <c r="D14" s="1094" t="s">
        <v>2854</v>
      </c>
      <c r="E14" s="1095" t="s">
        <v>144</v>
      </c>
      <c r="F14" s="1095" t="s">
        <v>94</v>
      </c>
      <c r="G14" s="1400"/>
      <c r="H14" s="1400"/>
      <c r="I14" s="1400"/>
      <c r="J14" s="1400"/>
      <c r="K14" s="1096" t="s">
        <v>143</v>
      </c>
      <c r="L14" s="1097"/>
      <c r="M14" s="1098">
        <f>SUM(M15:M22)</f>
        <v>2057525870</v>
      </c>
      <c r="N14" s="1098">
        <f>SUM(N15:N22)</f>
        <v>18000000000</v>
      </c>
      <c r="O14" s="1098">
        <f>SUM(O16:O22)</f>
        <v>0</v>
      </c>
      <c r="P14" s="1098">
        <f>SUM(P15:P22)</f>
        <v>18000000000</v>
      </c>
      <c r="Q14" s="1098">
        <f>SUM(Q15:Q22)</f>
        <v>0</v>
      </c>
      <c r="R14" s="1099">
        <f>SUM(R15:R22)</f>
        <v>18000000000</v>
      </c>
      <c r="S14" s="321"/>
      <c r="T14" s="322"/>
      <c r="U14" s="323"/>
      <c r="V14" s="324"/>
      <c r="W14" s="325"/>
      <c r="X14" s="325"/>
      <c r="Y14" s="325"/>
      <c r="Z14" s="326"/>
    </row>
    <row r="15" spans="1:26" s="342" customFormat="1" ht="83.25" customHeight="1" x14ac:dyDescent="0.3">
      <c r="A15" s="329">
        <v>1501</v>
      </c>
      <c r="B15" s="328" t="s">
        <v>84</v>
      </c>
      <c r="C15" s="329">
        <v>19</v>
      </c>
      <c r="D15" s="330" t="s">
        <v>2854</v>
      </c>
      <c r="E15" s="331" t="s">
        <v>144</v>
      </c>
      <c r="F15" s="331" t="s">
        <v>94</v>
      </c>
      <c r="G15" s="329">
        <v>10</v>
      </c>
      <c r="H15" s="332" t="s">
        <v>39</v>
      </c>
      <c r="I15" s="332"/>
      <c r="J15" s="889">
        <v>1</v>
      </c>
      <c r="K15" s="333" t="s">
        <v>2822</v>
      </c>
      <c r="L15" s="945">
        <v>116</v>
      </c>
      <c r="M15" s="334">
        <v>52525862</v>
      </c>
      <c r="N15" s="334">
        <f>+M15*L15</f>
        <v>6092999992</v>
      </c>
      <c r="O15" s="334">
        <v>0</v>
      </c>
      <c r="P15" s="334">
        <f t="shared" ref="P15:P21" si="1">+N15+O15</f>
        <v>6092999992</v>
      </c>
      <c r="Q15" s="927">
        <v>0</v>
      </c>
      <c r="R15" s="334">
        <f t="shared" ref="R15:R22" si="2">+P15-Q15</f>
        <v>6092999992</v>
      </c>
      <c r="S15" s="922"/>
      <c r="T15" s="923"/>
      <c r="U15" s="637"/>
      <c r="V15" s="337"/>
      <c r="W15" s="338"/>
      <c r="X15" s="339"/>
      <c r="Y15" s="340"/>
      <c r="Z15" s="341"/>
    </row>
    <row r="16" spans="1:26" s="342" customFormat="1" ht="72.75" customHeight="1" x14ac:dyDescent="0.3">
      <c r="A16" s="345">
        <v>1501</v>
      </c>
      <c r="B16" s="344" t="s">
        <v>84</v>
      </c>
      <c r="C16" s="345">
        <v>19</v>
      </c>
      <c r="D16" s="346" t="s">
        <v>2854</v>
      </c>
      <c r="E16" s="347" t="s">
        <v>144</v>
      </c>
      <c r="F16" s="347" t="s">
        <v>94</v>
      </c>
      <c r="G16" s="329">
        <v>10</v>
      </c>
      <c r="H16" s="348" t="s">
        <v>39</v>
      </c>
      <c r="I16" s="348"/>
      <c r="J16" s="349">
        <v>2</v>
      </c>
      <c r="K16" s="350" t="s">
        <v>2823</v>
      </c>
      <c r="L16" s="877">
        <v>29</v>
      </c>
      <c r="M16" s="334">
        <v>27000000</v>
      </c>
      <c r="N16" s="351">
        <f t="shared" ref="N16:N17" si="3">+M16*L16</f>
        <v>783000000</v>
      </c>
      <c r="O16" s="351">
        <v>0</v>
      </c>
      <c r="P16" s="351">
        <f t="shared" si="1"/>
        <v>783000000</v>
      </c>
      <c r="Q16" s="928">
        <v>0</v>
      </c>
      <c r="R16" s="351">
        <f t="shared" si="2"/>
        <v>783000000</v>
      </c>
      <c r="S16" s="922"/>
      <c r="T16" s="923"/>
      <c r="U16" s="637"/>
      <c r="V16" s="726"/>
      <c r="W16" s="338"/>
      <c r="X16" s="339"/>
      <c r="Y16" s="340"/>
      <c r="Z16" s="341"/>
    </row>
    <row r="17" spans="1:27" s="342" customFormat="1" ht="69" customHeight="1" x14ac:dyDescent="0.3">
      <c r="A17" s="345">
        <v>1501</v>
      </c>
      <c r="B17" s="344" t="s">
        <v>84</v>
      </c>
      <c r="C17" s="345">
        <v>19</v>
      </c>
      <c r="D17" s="346" t="s">
        <v>2854</v>
      </c>
      <c r="E17" s="347" t="s">
        <v>144</v>
      </c>
      <c r="F17" s="347" t="s">
        <v>94</v>
      </c>
      <c r="G17" s="329">
        <v>10</v>
      </c>
      <c r="H17" s="348" t="s">
        <v>39</v>
      </c>
      <c r="I17" s="348"/>
      <c r="J17" s="349">
        <v>3</v>
      </c>
      <c r="K17" s="350" t="s">
        <v>2824</v>
      </c>
      <c r="L17" s="877">
        <v>10</v>
      </c>
      <c r="M17" s="334">
        <v>250000000</v>
      </c>
      <c r="N17" s="928">
        <f t="shared" si="3"/>
        <v>2500000000</v>
      </c>
      <c r="O17" s="351">
        <v>0</v>
      </c>
      <c r="P17" s="351">
        <f t="shared" si="1"/>
        <v>2500000000</v>
      </c>
      <c r="Q17" s="928">
        <v>0</v>
      </c>
      <c r="R17" s="351">
        <f t="shared" si="2"/>
        <v>2500000000</v>
      </c>
      <c r="S17" s="924"/>
      <c r="T17" s="926"/>
      <c r="U17" s="637"/>
      <c r="V17" s="726"/>
      <c r="W17" s="666"/>
      <c r="X17" s="353"/>
      <c r="Y17" s="354"/>
      <c r="Z17" s="355"/>
    </row>
    <row r="18" spans="1:27" s="342" customFormat="1" ht="75" customHeight="1" x14ac:dyDescent="0.3">
      <c r="A18" s="345">
        <v>1501</v>
      </c>
      <c r="B18" s="344" t="s">
        <v>84</v>
      </c>
      <c r="C18" s="345">
        <v>19</v>
      </c>
      <c r="D18" s="346" t="s">
        <v>2854</v>
      </c>
      <c r="E18" s="347" t="s">
        <v>144</v>
      </c>
      <c r="F18" s="347" t="s">
        <v>94</v>
      </c>
      <c r="G18" s="329">
        <v>10</v>
      </c>
      <c r="H18" s="348" t="s">
        <v>39</v>
      </c>
      <c r="I18" s="348"/>
      <c r="J18" s="349">
        <v>4</v>
      </c>
      <c r="K18" s="350" t="s">
        <v>2974</v>
      </c>
      <c r="L18" s="877">
        <v>9</v>
      </c>
      <c r="M18" s="334">
        <v>250000000</v>
      </c>
      <c r="N18" s="351">
        <f>+M18*L18</f>
        <v>2250000000</v>
      </c>
      <c r="O18" s="351">
        <v>0</v>
      </c>
      <c r="P18" s="351">
        <f t="shared" si="1"/>
        <v>2250000000</v>
      </c>
      <c r="Q18" s="928">
        <v>0</v>
      </c>
      <c r="R18" s="351">
        <f t="shared" si="2"/>
        <v>2250000000</v>
      </c>
      <c r="S18" s="924"/>
      <c r="T18" s="925"/>
      <c r="U18" s="637"/>
      <c r="V18" s="726"/>
      <c r="W18" s="666"/>
      <c r="X18" s="353"/>
      <c r="Y18" s="354"/>
      <c r="Z18" s="355"/>
    </row>
    <row r="19" spans="1:27" s="342" customFormat="1" ht="73.5" customHeight="1" x14ac:dyDescent="0.3">
      <c r="A19" s="343">
        <v>1501</v>
      </c>
      <c r="B19" s="344" t="s">
        <v>84</v>
      </c>
      <c r="C19" s="345">
        <v>19</v>
      </c>
      <c r="D19" s="346" t="s">
        <v>2854</v>
      </c>
      <c r="E19" s="347" t="s">
        <v>144</v>
      </c>
      <c r="F19" s="347" t="s">
        <v>94</v>
      </c>
      <c r="G19" s="329">
        <v>10</v>
      </c>
      <c r="H19" s="348" t="s">
        <v>39</v>
      </c>
      <c r="I19" s="348"/>
      <c r="J19" s="349">
        <v>5</v>
      </c>
      <c r="K19" s="1103" t="s">
        <v>2975</v>
      </c>
      <c r="L19" s="877">
        <v>8</v>
      </c>
      <c r="M19" s="334">
        <v>328000000</v>
      </c>
      <c r="N19" s="351">
        <f>+M19*L19</f>
        <v>2624000000</v>
      </c>
      <c r="O19" s="351">
        <v>0</v>
      </c>
      <c r="P19" s="351">
        <f t="shared" si="1"/>
        <v>2624000000</v>
      </c>
      <c r="Q19" s="928">
        <v>0</v>
      </c>
      <c r="R19" s="335">
        <f t="shared" si="2"/>
        <v>2624000000</v>
      </c>
      <c r="S19" s="924"/>
      <c r="T19" s="926"/>
      <c r="U19" s="637"/>
      <c r="V19" s="726"/>
      <c r="W19" s="666"/>
      <c r="X19" s="353"/>
      <c r="Y19" s="354"/>
      <c r="Z19" s="355"/>
    </row>
    <row r="20" spans="1:27" s="342" customFormat="1" ht="69" customHeight="1" x14ac:dyDescent="0.3">
      <c r="A20" s="343">
        <v>1501</v>
      </c>
      <c r="B20" s="344" t="s">
        <v>84</v>
      </c>
      <c r="C20" s="345">
        <v>19</v>
      </c>
      <c r="D20" s="346" t="s">
        <v>2854</v>
      </c>
      <c r="E20" s="347" t="s">
        <v>144</v>
      </c>
      <c r="F20" s="347" t="s">
        <v>94</v>
      </c>
      <c r="G20" s="329">
        <v>10</v>
      </c>
      <c r="H20" s="348" t="s">
        <v>39</v>
      </c>
      <c r="I20" s="348"/>
      <c r="J20" s="349">
        <v>6</v>
      </c>
      <c r="K20" s="1104" t="s">
        <v>2976</v>
      </c>
      <c r="L20" s="877">
        <v>4</v>
      </c>
      <c r="M20" s="334">
        <v>300000000</v>
      </c>
      <c r="N20" s="351">
        <f>+M20*L20</f>
        <v>1200000000</v>
      </c>
      <c r="O20" s="351">
        <v>0</v>
      </c>
      <c r="P20" s="351">
        <f t="shared" si="1"/>
        <v>1200000000</v>
      </c>
      <c r="Q20" s="928">
        <v>0</v>
      </c>
      <c r="R20" s="335">
        <f t="shared" si="2"/>
        <v>1200000000</v>
      </c>
      <c r="S20" s="924"/>
      <c r="T20" s="926"/>
      <c r="U20" s="637"/>
      <c r="V20" s="726"/>
      <c r="W20" s="666"/>
      <c r="X20" s="353"/>
      <c r="Y20" s="354"/>
      <c r="Z20" s="355"/>
    </row>
    <row r="21" spans="1:27" s="342" customFormat="1" ht="67.5" customHeight="1" x14ac:dyDescent="0.3">
      <c r="A21" s="343">
        <v>1501</v>
      </c>
      <c r="B21" s="344" t="s">
        <v>84</v>
      </c>
      <c r="C21" s="345">
        <v>19</v>
      </c>
      <c r="D21" s="346" t="s">
        <v>2854</v>
      </c>
      <c r="E21" s="347" t="s">
        <v>144</v>
      </c>
      <c r="F21" s="347" t="s">
        <v>94</v>
      </c>
      <c r="G21" s="329">
        <v>10</v>
      </c>
      <c r="H21" s="348" t="s">
        <v>39</v>
      </c>
      <c r="I21" s="348"/>
      <c r="J21" s="349">
        <v>7</v>
      </c>
      <c r="K21" s="1103" t="s">
        <v>2977</v>
      </c>
      <c r="L21" s="877">
        <v>3</v>
      </c>
      <c r="M21" s="334">
        <v>850000000</v>
      </c>
      <c r="N21" s="351">
        <f t="shared" ref="N21" si="4">+M21*L21</f>
        <v>2550000000</v>
      </c>
      <c r="O21" s="351">
        <v>0</v>
      </c>
      <c r="P21" s="351">
        <f t="shared" si="1"/>
        <v>2550000000</v>
      </c>
      <c r="Q21" s="928">
        <v>0</v>
      </c>
      <c r="R21" s="335">
        <f t="shared" si="2"/>
        <v>2550000000</v>
      </c>
      <c r="S21" s="924"/>
      <c r="T21" s="925"/>
      <c r="U21" s="637"/>
      <c r="V21" s="726"/>
      <c r="W21" s="666"/>
      <c r="X21" s="353"/>
      <c r="Y21" s="354"/>
      <c r="Z21" s="355"/>
    </row>
    <row r="22" spans="1:27" s="342" customFormat="1" ht="78" customHeight="1" x14ac:dyDescent="0.3">
      <c r="A22" s="343">
        <v>1501</v>
      </c>
      <c r="B22" s="344" t="s">
        <v>84</v>
      </c>
      <c r="C22" s="345">
        <v>19</v>
      </c>
      <c r="D22" s="346" t="s">
        <v>2854</v>
      </c>
      <c r="E22" s="347" t="s">
        <v>144</v>
      </c>
      <c r="F22" s="347" t="s">
        <v>94</v>
      </c>
      <c r="G22" s="329">
        <v>10</v>
      </c>
      <c r="H22" s="348" t="s">
        <v>39</v>
      </c>
      <c r="I22" s="348"/>
      <c r="J22" s="349">
        <v>8</v>
      </c>
      <c r="K22" s="350" t="s">
        <v>2808</v>
      </c>
      <c r="L22" s="877">
        <v>1</v>
      </c>
      <c r="M22" s="334">
        <v>8</v>
      </c>
      <c r="N22" s="351">
        <f>+M22*L22</f>
        <v>8</v>
      </c>
      <c r="O22" s="351">
        <v>0</v>
      </c>
      <c r="P22" s="351">
        <f>+N22+O22</f>
        <v>8</v>
      </c>
      <c r="Q22" s="928">
        <v>0</v>
      </c>
      <c r="R22" s="335">
        <f t="shared" si="2"/>
        <v>8</v>
      </c>
      <c r="S22" s="924"/>
      <c r="T22" s="926"/>
      <c r="U22" s="637"/>
      <c r="V22" s="726"/>
      <c r="W22" s="666"/>
      <c r="X22" s="353"/>
      <c r="Y22" s="354"/>
      <c r="Z22" s="355"/>
    </row>
    <row r="23" spans="1:27" s="363" customFormat="1" ht="36.75" customHeight="1" x14ac:dyDescent="0.3">
      <c r="A23" s="1401" t="s">
        <v>2981</v>
      </c>
      <c r="B23" s="1402"/>
      <c r="C23" s="1402"/>
      <c r="D23" s="1402"/>
      <c r="E23" s="1402"/>
      <c r="F23" s="1402"/>
      <c r="G23" s="1402"/>
      <c r="H23" s="1402"/>
      <c r="I23" s="1402"/>
      <c r="J23" s="1402"/>
      <c r="K23" s="1402"/>
      <c r="L23" s="356"/>
      <c r="M23" s="357">
        <f t="shared" ref="M23:R23" si="5">SUM(M15:M22)</f>
        <v>2057525870</v>
      </c>
      <c r="N23" s="357">
        <f t="shared" si="5"/>
        <v>18000000000</v>
      </c>
      <c r="O23" s="357">
        <f t="shared" si="5"/>
        <v>0</v>
      </c>
      <c r="P23" s="357">
        <f t="shared" si="5"/>
        <v>18000000000</v>
      </c>
      <c r="Q23" s="357">
        <f t="shared" si="5"/>
        <v>0</v>
      </c>
      <c r="R23" s="357">
        <f t="shared" si="5"/>
        <v>18000000000</v>
      </c>
      <c r="S23" s="360"/>
      <c r="T23" s="360"/>
      <c r="U23" s="336"/>
      <c r="V23" s="336"/>
      <c r="W23" s="734"/>
      <c r="X23" s="361"/>
      <c r="Y23" s="361"/>
      <c r="Z23" s="361"/>
      <c r="AA23" s="362"/>
    </row>
    <row r="24" spans="1:27" s="363" customFormat="1" ht="40.5" customHeight="1" thickBot="1" x14ac:dyDescent="0.35">
      <c r="A24" s="1403" t="s">
        <v>2809</v>
      </c>
      <c r="B24" s="1404"/>
      <c r="C24" s="1404"/>
      <c r="D24" s="1404"/>
      <c r="E24" s="1404"/>
      <c r="F24" s="1404"/>
      <c r="G24" s="1404"/>
      <c r="H24" s="1404"/>
      <c r="I24" s="1404"/>
      <c r="J24" s="1404"/>
      <c r="K24" s="1405"/>
      <c r="L24" s="357"/>
      <c r="M24" s="357">
        <f>+M23</f>
        <v>2057525870</v>
      </c>
      <c r="N24" s="357">
        <f t="shared" ref="N24:R24" si="6">+N23</f>
        <v>18000000000</v>
      </c>
      <c r="O24" s="357">
        <f t="shared" si="6"/>
        <v>0</v>
      </c>
      <c r="P24" s="357">
        <f t="shared" si="6"/>
        <v>18000000000</v>
      </c>
      <c r="Q24" s="357">
        <f t="shared" si="6"/>
        <v>0</v>
      </c>
      <c r="R24" s="357">
        <f t="shared" si="6"/>
        <v>18000000000</v>
      </c>
      <c r="S24" s="358"/>
      <c r="T24" s="359"/>
      <c r="U24" s="360"/>
      <c r="V24" s="360"/>
      <c r="W24" s="359"/>
      <c r="X24" s="364"/>
      <c r="Y24" s="364"/>
      <c r="Z24" s="364"/>
      <c r="AA24" s="364"/>
    </row>
    <row r="25" spans="1:27" ht="264.75" customHeight="1" x14ac:dyDescent="0.25">
      <c r="A25" s="1274" t="s">
        <v>2989</v>
      </c>
      <c r="B25" s="1275"/>
      <c r="C25" s="1275"/>
      <c r="D25" s="1275"/>
      <c r="E25" s="1275"/>
      <c r="F25" s="1275"/>
      <c r="G25" s="1275"/>
      <c r="H25" s="1275"/>
      <c r="I25" s="1275"/>
      <c r="J25" s="1275"/>
      <c r="K25" s="1276"/>
      <c r="L25" s="887" t="s">
        <v>44</v>
      </c>
      <c r="M25" s="1274" t="s">
        <v>2990</v>
      </c>
      <c r="N25" s="1275"/>
      <c r="O25" s="1276"/>
      <c r="P25" s="1274" t="s">
        <v>2986</v>
      </c>
      <c r="Q25" s="1275"/>
      <c r="R25" s="1276"/>
      <c r="S25" s="688"/>
      <c r="T25" s="365"/>
      <c r="U25" s="352"/>
      <c r="V25" s="666"/>
      <c r="W25" s="366"/>
    </row>
    <row r="26" spans="1:27" ht="59.25" customHeight="1" thickBot="1" x14ac:dyDescent="0.3">
      <c r="A26" s="1395" t="s">
        <v>45</v>
      </c>
      <c r="B26" s="1285"/>
      <c r="C26" s="1284">
        <v>45658</v>
      </c>
      <c r="D26" s="1284"/>
      <c r="E26" s="1284"/>
      <c r="F26" s="1284"/>
      <c r="G26" s="1284"/>
      <c r="H26" s="1284"/>
      <c r="I26" s="1284"/>
      <c r="J26" s="1284"/>
      <c r="K26" s="1396"/>
      <c r="L26" s="367" t="str">
        <f>+A26</f>
        <v>FECHA:</v>
      </c>
      <c r="M26" s="1284">
        <f>+C26</f>
        <v>45658</v>
      </c>
      <c r="N26" s="1285"/>
      <c r="O26" s="1285"/>
      <c r="P26" s="368" t="str">
        <f>+L26</f>
        <v>FECHA:</v>
      </c>
      <c r="Q26" s="1284">
        <f>+M26</f>
        <v>45658</v>
      </c>
      <c r="R26" s="1287"/>
      <c r="S26" s="369"/>
      <c r="T26" s="687"/>
      <c r="U26" s="352"/>
    </row>
    <row r="27" spans="1:27" x14ac:dyDescent="0.25">
      <c r="S27" s="293"/>
      <c r="T27" s="293"/>
    </row>
    <row r="28" spans="1:27" ht="20.25" x14ac:dyDescent="0.25">
      <c r="L28" s="372"/>
      <c r="M28" s="373"/>
      <c r="N28" s="374"/>
      <c r="P28" s="372"/>
      <c r="Q28" s="373"/>
      <c r="R28" s="375"/>
      <c r="S28" s="293"/>
      <c r="T28" s="293"/>
    </row>
    <row r="29" spans="1:27" ht="20.25" x14ac:dyDescent="0.3">
      <c r="L29" s="372"/>
      <c r="M29" s="376"/>
      <c r="N29" s="374"/>
      <c r="P29" s="372"/>
      <c r="Q29" s="376"/>
      <c r="R29" s="375"/>
      <c r="S29" s="293"/>
      <c r="T29" s="293"/>
    </row>
    <row r="30" spans="1:27" x14ac:dyDescent="0.25">
      <c r="S30" s="293"/>
      <c r="T30" s="293"/>
    </row>
    <row r="31" spans="1:27" x14ac:dyDescent="0.25">
      <c r="S31" s="293"/>
      <c r="T31" s="293"/>
    </row>
    <row r="32" spans="1:27" x14ac:dyDescent="0.25">
      <c r="S32" s="293"/>
      <c r="T32" s="293"/>
    </row>
    <row r="33" s="293" customFormat="1" x14ac:dyDescent="0.25"/>
    <row r="34" s="293" customFormat="1" x14ac:dyDescent="0.25"/>
    <row r="35" s="293" customFormat="1" x14ac:dyDescent="0.25"/>
    <row r="36" s="293" customFormat="1" x14ac:dyDescent="0.25"/>
    <row r="37" s="293" customFormat="1" x14ac:dyDescent="0.25"/>
    <row r="38" s="293" customFormat="1" x14ac:dyDescent="0.25"/>
    <row r="39" s="293" customFormat="1" x14ac:dyDescent="0.25"/>
    <row r="40" s="293" customFormat="1" x14ac:dyDescent="0.25"/>
    <row r="41" s="293" customFormat="1" x14ac:dyDescent="0.25"/>
    <row r="42" s="293" customFormat="1" x14ac:dyDescent="0.25"/>
    <row r="43" s="293" customFormat="1" x14ac:dyDescent="0.25"/>
    <row r="44" s="293" customFormat="1" x14ac:dyDescent="0.25"/>
    <row r="45" s="293" customFormat="1" x14ac:dyDescent="0.25"/>
    <row r="46" s="293" customFormat="1" x14ac:dyDescent="0.25"/>
    <row r="47" s="293" customFormat="1" x14ac:dyDescent="0.25"/>
    <row r="48" s="293" customFormat="1" x14ac:dyDescent="0.25"/>
    <row r="49" s="293" customFormat="1" x14ac:dyDescent="0.25"/>
    <row r="50" s="293" customFormat="1" x14ac:dyDescent="0.25"/>
    <row r="51" s="293" customFormat="1" x14ac:dyDescent="0.25"/>
    <row r="52" s="293" customFormat="1" x14ac:dyDescent="0.25"/>
    <row r="53" s="293" customFormat="1" x14ac:dyDescent="0.25"/>
    <row r="54" s="293" customFormat="1" x14ac:dyDescent="0.25"/>
    <row r="55" s="293" customFormat="1" x14ac:dyDescent="0.25"/>
    <row r="56" s="293" customFormat="1" x14ac:dyDescent="0.25"/>
    <row r="57" s="293" customFormat="1" x14ac:dyDescent="0.25"/>
    <row r="58" s="293" customFormat="1" x14ac:dyDescent="0.25"/>
    <row r="59" s="293" customFormat="1" x14ac:dyDescent="0.25"/>
    <row r="60" s="293" customFormat="1" x14ac:dyDescent="0.25"/>
    <row r="61" s="293" customFormat="1" x14ac:dyDescent="0.25"/>
    <row r="62" s="293" customFormat="1" x14ac:dyDescent="0.25"/>
    <row r="63" s="293" customFormat="1" x14ac:dyDescent="0.25"/>
    <row r="64" s="293" customFormat="1" x14ac:dyDescent="0.25"/>
    <row r="65" s="293" customFormat="1" x14ac:dyDescent="0.25"/>
    <row r="66" s="293" customFormat="1" x14ac:dyDescent="0.25"/>
    <row r="67" s="293" customFormat="1" x14ac:dyDescent="0.25"/>
    <row r="68" s="293" customFormat="1" x14ac:dyDescent="0.25"/>
    <row r="69" s="293" customFormat="1" x14ac:dyDescent="0.25"/>
    <row r="70" s="293" customFormat="1" x14ac:dyDescent="0.25"/>
    <row r="71" s="293" customFormat="1" x14ac:dyDescent="0.25"/>
    <row r="72" s="293" customFormat="1" x14ac:dyDescent="0.25"/>
    <row r="73" s="293" customFormat="1" x14ac:dyDescent="0.25"/>
    <row r="74" s="293" customFormat="1" x14ac:dyDescent="0.25"/>
    <row r="75" s="293" customFormat="1" x14ac:dyDescent="0.25"/>
    <row r="76" s="293" customFormat="1" x14ac:dyDescent="0.25"/>
    <row r="77" s="293" customFormat="1" x14ac:dyDescent="0.25"/>
    <row r="78" s="293" customFormat="1" x14ac:dyDescent="0.25"/>
    <row r="79" s="293" customFormat="1" x14ac:dyDescent="0.25"/>
    <row r="80" s="293" customFormat="1" x14ac:dyDescent="0.25"/>
    <row r="81" s="293" customFormat="1" x14ac:dyDescent="0.25"/>
    <row r="82" s="293" customFormat="1" x14ac:dyDescent="0.25"/>
    <row r="83" s="293" customFormat="1" x14ac:dyDescent="0.25"/>
    <row r="84" s="293" customFormat="1" x14ac:dyDescent="0.25"/>
    <row r="85" s="293" customFormat="1" x14ac:dyDescent="0.25"/>
    <row r="86" s="293" customFormat="1" x14ac:dyDescent="0.25"/>
    <row r="87" s="293" customFormat="1" x14ac:dyDescent="0.25"/>
    <row r="88" s="293" customFormat="1" x14ac:dyDescent="0.25"/>
    <row r="89" s="293" customFormat="1" x14ac:dyDescent="0.25"/>
    <row r="90" s="293" customFormat="1" x14ac:dyDescent="0.25"/>
    <row r="91" s="293" customFormat="1" x14ac:dyDescent="0.25"/>
    <row r="92" s="293" customFormat="1" x14ac:dyDescent="0.25"/>
    <row r="93" s="293" customFormat="1" x14ac:dyDescent="0.25"/>
    <row r="94" s="293" customFormat="1" x14ac:dyDescent="0.25"/>
    <row r="95" s="293" customFormat="1" x14ac:dyDescent="0.25"/>
    <row r="96" s="293" customFormat="1" x14ac:dyDescent="0.25"/>
    <row r="97" s="293" customFormat="1" x14ac:dyDescent="0.25"/>
    <row r="98" s="293" customFormat="1" x14ac:dyDescent="0.25"/>
    <row r="99" s="293" customFormat="1" x14ac:dyDescent="0.25"/>
    <row r="100" s="293" customFormat="1" x14ac:dyDescent="0.25"/>
    <row r="101" s="293" customFormat="1" x14ac:dyDescent="0.25"/>
    <row r="102" s="293" customFormat="1" x14ac:dyDescent="0.25"/>
    <row r="103" s="293" customFormat="1" x14ac:dyDescent="0.25"/>
    <row r="104" s="293" customFormat="1" x14ac:dyDescent="0.25"/>
    <row r="105" s="293" customFormat="1" x14ac:dyDescent="0.25"/>
    <row r="106" s="293" customFormat="1" x14ac:dyDescent="0.25"/>
    <row r="107" s="293" customFormat="1" x14ac:dyDescent="0.25"/>
    <row r="108" s="293" customFormat="1" x14ac:dyDescent="0.25"/>
    <row r="109" s="293" customFormat="1" x14ac:dyDescent="0.25"/>
    <row r="110" s="293" customFormat="1" x14ac:dyDescent="0.25"/>
    <row r="111" s="293" customFormat="1" x14ac:dyDescent="0.25"/>
    <row r="112" s="293" customFormat="1" x14ac:dyDescent="0.25"/>
    <row r="113" s="293" customFormat="1" x14ac:dyDescent="0.25"/>
    <row r="114" s="293" customFormat="1" x14ac:dyDescent="0.25"/>
    <row r="115" s="293" customFormat="1" x14ac:dyDescent="0.25"/>
    <row r="116" s="293" customFormat="1" x14ac:dyDescent="0.25"/>
    <row r="117" s="293" customFormat="1" x14ac:dyDescent="0.25"/>
    <row r="118" s="293" customFormat="1" x14ac:dyDescent="0.25"/>
    <row r="119" s="293" customFormat="1" x14ac:dyDescent="0.25"/>
    <row r="120" s="293" customFormat="1" x14ac:dyDescent="0.25"/>
    <row r="121" s="293" customFormat="1" x14ac:dyDescent="0.25"/>
    <row r="122" s="293" customFormat="1" x14ac:dyDescent="0.25"/>
    <row r="123" s="293" customFormat="1" x14ac:dyDescent="0.25"/>
    <row r="124" s="293" customFormat="1" x14ac:dyDescent="0.25"/>
    <row r="125" s="293" customFormat="1" x14ac:dyDescent="0.25"/>
    <row r="126" s="293" customFormat="1" x14ac:dyDescent="0.25"/>
    <row r="127" s="293" customFormat="1" x14ac:dyDescent="0.25"/>
    <row r="128" s="293" customFormat="1" x14ac:dyDescent="0.25"/>
    <row r="129" s="293" customFormat="1" x14ac:dyDescent="0.25"/>
    <row r="130" s="293" customFormat="1" x14ac:dyDescent="0.25"/>
    <row r="131" s="293" customFormat="1" x14ac:dyDescent="0.25"/>
    <row r="132" s="293" customFormat="1" x14ac:dyDescent="0.25"/>
    <row r="133" s="293" customFormat="1" x14ac:dyDescent="0.25"/>
    <row r="134" s="293" customFormat="1" x14ac:dyDescent="0.25"/>
    <row r="135" s="293" customFormat="1" x14ac:dyDescent="0.25"/>
    <row r="136" s="293" customFormat="1" x14ac:dyDescent="0.25"/>
    <row r="137" s="293" customFormat="1" x14ac:dyDescent="0.25"/>
    <row r="138" s="293" customFormat="1" x14ac:dyDescent="0.25"/>
    <row r="139" s="293" customFormat="1" x14ac:dyDescent="0.25"/>
    <row r="140" s="293" customFormat="1" x14ac:dyDescent="0.25"/>
    <row r="141" s="293" customFormat="1" x14ac:dyDescent="0.25"/>
    <row r="142" s="293" customFormat="1" x14ac:dyDescent="0.25"/>
    <row r="143" s="293" customFormat="1" x14ac:dyDescent="0.25"/>
    <row r="144" s="293" customFormat="1" x14ac:dyDescent="0.25"/>
    <row r="145" s="293" customFormat="1" x14ac:dyDescent="0.25"/>
    <row r="146" s="293" customFormat="1" x14ac:dyDescent="0.25"/>
    <row r="147" s="293" customFormat="1" x14ac:dyDescent="0.25"/>
    <row r="148" s="293" customFormat="1" x14ac:dyDescent="0.25"/>
    <row r="149" s="293" customFormat="1" x14ac:dyDescent="0.25"/>
    <row r="150" s="293" customFormat="1" x14ac:dyDescent="0.25"/>
    <row r="151" s="293" customFormat="1" x14ac:dyDescent="0.25"/>
    <row r="152" s="293" customFormat="1" x14ac:dyDescent="0.25"/>
    <row r="153" s="293" customFormat="1" x14ac:dyDescent="0.25"/>
    <row r="154" s="293" customFormat="1" x14ac:dyDescent="0.25"/>
    <row r="155" s="293" customFormat="1" x14ac:dyDescent="0.25"/>
    <row r="156" s="293" customFormat="1" x14ac:dyDescent="0.25"/>
    <row r="157" s="293" customFormat="1" x14ac:dyDescent="0.25"/>
    <row r="158" s="293" customFormat="1" x14ac:dyDescent="0.25"/>
    <row r="159" s="293" customFormat="1" x14ac:dyDescent="0.25"/>
    <row r="160" s="293" customFormat="1" x14ac:dyDescent="0.25"/>
    <row r="161" s="293" customFormat="1" x14ac:dyDescent="0.25"/>
    <row r="162" s="293" customFormat="1" x14ac:dyDescent="0.25"/>
    <row r="163" s="293" customFormat="1" x14ac:dyDescent="0.25"/>
    <row r="164" s="293" customFormat="1" x14ac:dyDescent="0.25"/>
    <row r="165" s="293" customFormat="1" x14ac:dyDescent="0.25"/>
    <row r="166" s="293" customFormat="1" x14ac:dyDescent="0.25"/>
    <row r="167" s="293" customFormat="1" x14ac:dyDescent="0.25"/>
    <row r="168" s="293" customFormat="1" x14ac:dyDescent="0.25"/>
    <row r="169" s="293" customFormat="1" x14ac:dyDescent="0.25"/>
    <row r="170" s="293" customFormat="1" x14ac:dyDescent="0.25"/>
    <row r="171" s="293" customFormat="1" x14ac:dyDescent="0.25"/>
    <row r="172" s="293" customFormat="1" x14ac:dyDescent="0.25"/>
    <row r="173" s="293" customFormat="1" x14ac:dyDescent="0.25"/>
    <row r="174" s="293" customFormat="1" x14ac:dyDescent="0.25"/>
    <row r="175" s="293" customFormat="1" x14ac:dyDescent="0.25"/>
    <row r="176" s="293" customFormat="1" x14ac:dyDescent="0.25"/>
    <row r="177" s="293" customFormat="1" x14ac:dyDescent="0.25"/>
    <row r="178" s="293" customFormat="1" x14ac:dyDescent="0.25"/>
    <row r="179" s="293" customFormat="1" x14ac:dyDescent="0.25"/>
    <row r="180" s="293" customFormat="1" x14ac:dyDescent="0.25"/>
    <row r="181" s="293" customFormat="1" x14ac:dyDescent="0.25"/>
    <row r="182" s="293" customFormat="1" x14ac:dyDescent="0.25"/>
    <row r="183" s="293" customFormat="1" x14ac:dyDescent="0.25"/>
    <row r="184" s="293" customFormat="1" x14ac:dyDescent="0.25"/>
    <row r="185" s="293" customFormat="1" x14ac:dyDescent="0.25"/>
    <row r="186" s="293" customFormat="1" x14ac:dyDescent="0.25"/>
    <row r="187" s="293" customFormat="1" x14ac:dyDescent="0.25"/>
    <row r="188" s="293" customFormat="1" x14ac:dyDescent="0.25"/>
    <row r="189" s="293" customFormat="1" x14ac:dyDescent="0.25"/>
    <row r="190" s="293" customFormat="1" x14ac:dyDescent="0.25"/>
    <row r="191" s="293" customFormat="1" x14ac:dyDescent="0.25"/>
    <row r="192" s="293" customFormat="1" x14ac:dyDescent="0.25"/>
    <row r="193" s="293" customFormat="1" x14ac:dyDescent="0.25"/>
    <row r="194" s="293" customFormat="1" x14ac:dyDescent="0.25"/>
    <row r="195" s="293" customFormat="1" x14ac:dyDescent="0.25"/>
    <row r="196" s="293" customFormat="1" x14ac:dyDescent="0.25"/>
    <row r="197" s="293" customFormat="1" x14ac:dyDescent="0.25"/>
    <row r="198" s="293" customFormat="1" x14ac:dyDescent="0.25"/>
    <row r="199" s="293" customFormat="1" x14ac:dyDescent="0.25"/>
    <row r="200" s="293" customFormat="1" x14ac:dyDescent="0.25"/>
    <row r="201" s="293" customFormat="1" x14ac:dyDescent="0.25"/>
    <row r="202" s="293" customFormat="1" x14ac:dyDescent="0.25"/>
    <row r="203" s="293" customFormat="1" x14ac:dyDescent="0.25"/>
    <row r="204" s="293" customFormat="1" x14ac:dyDescent="0.25"/>
    <row r="205" s="293" customFormat="1" x14ac:dyDescent="0.25"/>
    <row r="206" s="293" customFormat="1" x14ac:dyDescent="0.25"/>
    <row r="207" s="293" customFormat="1" x14ac:dyDescent="0.25"/>
    <row r="208" s="293" customFormat="1" x14ac:dyDescent="0.25"/>
    <row r="209" s="293" customFormat="1" x14ac:dyDescent="0.25"/>
    <row r="210" s="293" customFormat="1" x14ac:dyDescent="0.25"/>
    <row r="211" s="293" customFormat="1" x14ac:dyDescent="0.25"/>
    <row r="212" s="293" customFormat="1" x14ac:dyDescent="0.25"/>
    <row r="213" s="293" customFormat="1" x14ac:dyDescent="0.25"/>
    <row r="214" s="293" customFormat="1" x14ac:dyDescent="0.25"/>
    <row r="215" s="293" customFormat="1" x14ac:dyDescent="0.25"/>
    <row r="216" s="293" customFormat="1" x14ac:dyDescent="0.25"/>
    <row r="217" s="293" customFormat="1" x14ac:dyDescent="0.25"/>
    <row r="218" s="293" customFormat="1" x14ac:dyDescent="0.25"/>
    <row r="219" s="293" customFormat="1" x14ac:dyDescent="0.25"/>
    <row r="220" s="293" customFormat="1" x14ac:dyDescent="0.25"/>
    <row r="221" s="293" customFormat="1" x14ac:dyDescent="0.25"/>
    <row r="222" s="293" customFormat="1" x14ac:dyDescent="0.25"/>
    <row r="223" s="293" customFormat="1" x14ac:dyDescent="0.25"/>
    <row r="224" s="293" customFormat="1" x14ac:dyDescent="0.25"/>
    <row r="225" s="293" customFormat="1" x14ac:dyDescent="0.25"/>
    <row r="226" s="293" customFormat="1" x14ac:dyDescent="0.25"/>
    <row r="227" s="293" customFormat="1" x14ac:dyDescent="0.25"/>
    <row r="228" s="293" customFormat="1" x14ac:dyDescent="0.25"/>
    <row r="229" s="293" customFormat="1" x14ac:dyDescent="0.25"/>
    <row r="230" s="293" customFormat="1" x14ac:dyDescent="0.25"/>
    <row r="231" s="293" customFormat="1" x14ac:dyDescent="0.25"/>
    <row r="232" s="293" customFormat="1" x14ac:dyDescent="0.25"/>
    <row r="233" s="293" customFormat="1" x14ac:dyDescent="0.25"/>
    <row r="234" s="293" customFormat="1" x14ac:dyDescent="0.25"/>
    <row r="235" s="293" customFormat="1" x14ac:dyDescent="0.25"/>
    <row r="236" s="293" customFormat="1" x14ac:dyDescent="0.25"/>
    <row r="237" s="293" customFormat="1" x14ac:dyDescent="0.25"/>
    <row r="238" s="293" customFormat="1" x14ac:dyDescent="0.25"/>
    <row r="239" s="293" customFormat="1" x14ac:dyDescent="0.25"/>
    <row r="240" s="293" customFormat="1" x14ac:dyDescent="0.25"/>
    <row r="241" s="293" customFormat="1" x14ac:dyDescent="0.25"/>
    <row r="242" s="293" customFormat="1" x14ac:dyDescent="0.25"/>
    <row r="243" s="293" customFormat="1" x14ac:dyDescent="0.25"/>
    <row r="244" s="293" customFormat="1" x14ac:dyDescent="0.25"/>
    <row r="245" s="293" customFormat="1" x14ac:dyDescent="0.25"/>
    <row r="246" s="293" customFormat="1" x14ac:dyDescent="0.25"/>
    <row r="247" s="293" customFormat="1" x14ac:dyDescent="0.25"/>
    <row r="248" s="293" customFormat="1" x14ac:dyDescent="0.25"/>
    <row r="249" s="293" customFormat="1" x14ac:dyDescent="0.25"/>
    <row r="250" s="293" customFormat="1" x14ac:dyDescent="0.25"/>
    <row r="251" s="293" customFormat="1" x14ac:dyDescent="0.25"/>
    <row r="252" s="293" customFormat="1" x14ac:dyDescent="0.25"/>
    <row r="253" s="293" customFormat="1" x14ac:dyDescent="0.25"/>
    <row r="254" s="293" customFormat="1" x14ac:dyDescent="0.25"/>
    <row r="255" s="293" customFormat="1" x14ac:dyDescent="0.25"/>
    <row r="256" s="293" customFormat="1" x14ac:dyDescent="0.25"/>
    <row r="257" s="293" customFormat="1" x14ac:dyDescent="0.25"/>
    <row r="258" s="293" customFormat="1" x14ac:dyDescent="0.25"/>
    <row r="259" s="293" customFormat="1" x14ac:dyDescent="0.25"/>
    <row r="260" s="293" customFormat="1" x14ac:dyDescent="0.25"/>
    <row r="261" s="293" customFormat="1" x14ac:dyDescent="0.25"/>
    <row r="262" s="293" customFormat="1" x14ac:dyDescent="0.25"/>
    <row r="263" s="293" customFormat="1" x14ac:dyDescent="0.25"/>
    <row r="264" s="293" customFormat="1" x14ac:dyDescent="0.25"/>
    <row r="265" s="293" customFormat="1" x14ac:dyDescent="0.25"/>
    <row r="266" s="293" customFormat="1" x14ac:dyDescent="0.25"/>
    <row r="267" s="293" customFormat="1" x14ac:dyDescent="0.25"/>
    <row r="268" s="293" customFormat="1" x14ac:dyDescent="0.25"/>
    <row r="269" s="293" customFormat="1" x14ac:dyDescent="0.25"/>
    <row r="270" s="293" customFormat="1" x14ac:dyDescent="0.25"/>
    <row r="271" s="293" customFormat="1" x14ac:dyDescent="0.25"/>
    <row r="272" s="293" customFormat="1" x14ac:dyDescent="0.25"/>
    <row r="273" s="293" customFormat="1" x14ac:dyDescent="0.25"/>
    <row r="274" s="293" customFormat="1" x14ac:dyDescent="0.25"/>
    <row r="275" s="293" customFormat="1" x14ac:dyDescent="0.25"/>
    <row r="276" s="293" customFormat="1" x14ac:dyDescent="0.25"/>
    <row r="277" s="293" customFormat="1" x14ac:dyDescent="0.25"/>
    <row r="278" s="293" customFormat="1" x14ac:dyDescent="0.25"/>
    <row r="279" s="293" customFormat="1" x14ac:dyDescent="0.25"/>
    <row r="280" s="293" customFormat="1" x14ac:dyDescent="0.25"/>
    <row r="281" s="293" customFormat="1" x14ac:dyDescent="0.25"/>
    <row r="282" s="293" customFormat="1" x14ac:dyDescent="0.25"/>
    <row r="283" s="293" customFormat="1" x14ac:dyDescent="0.25"/>
    <row r="284" s="293" customFormat="1" x14ac:dyDescent="0.25"/>
    <row r="285" s="293" customFormat="1" x14ac:dyDescent="0.25"/>
    <row r="286" s="293" customFormat="1" x14ac:dyDescent="0.25"/>
    <row r="287" s="293" customFormat="1" x14ac:dyDescent="0.25"/>
    <row r="288" s="293" customFormat="1" x14ac:dyDescent="0.25"/>
    <row r="289" s="293" customFormat="1" x14ac:dyDescent="0.25"/>
    <row r="290" s="293" customFormat="1" x14ac:dyDescent="0.25"/>
    <row r="291" s="293" customFormat="1" x14ac:dyDescent="0.25"/>
    <row r="292" s="293" customFormat="1" x14ac:dyDescent="0.25"/>
    <row r="293" s="293" customFormat="1" x14ac:dyDescent="0.25"/>
    <row r="294" s="293" customFormat="1" x14ac:dyDescent="0.25"/>
    <row r="295" s="293" customFormat="1" x14ac:dyDescent="0.25"/>
    <row r="296" s="293" customFormat="1" x14ac:dyDescent="0.25"/>
    <row r="297" s="293" customFormat="1" x14ac:dyDescent="0.25"/>
    <row r="298" s="293" customFormat="1" x14ac:dyDescent="0.25"/>
    <row r="299" s="293" customFormat="1" x14ac:dyDescent="0.25"/>
    <row r="300" s="293" customFormat="1" x14ac:dyDescent="0.25"/>
    <row r="301" s="293" customFormat="1" x14ac:dyDescent="0.25"/>
    <row r="302" s="293" customFormat="1" x14ac:dyDescent="0.25"/>
    <row r="303" s="293" customFormat="1" x14ac:dyDescent="0.25"/>
    <row r="304" s="293" customFormat="1" x14ac:dyDescent="0.25"/>
    <row r="305" s="293" customFormat="1" x14ac:dyDescent="0.25"/>
    <row r="306" s="293" customFormat="1" x14ac:dyDescent="0.25"/>
    <row r="307" s="293" customFormat="1" x14ac:dyDescent="0.25"/>
    <row r="308" s="293" customFormat="1" x14ac:dyDescent="0.25"/>
    <row r="309" s="293" customFormat="1" x14ac:dyDescent="0.25"/>
    <row r="310" s="293" customFormat="1" x14ac:dyDescent="0.25"/>
    <row r="311" s="293" customFormat="1" x14ac:dyDescent="0.25"/>
    <row r="312" s="293" customFormat="1" x14ac:dyDescent="0.25"/>
    <row r="313" s="293" customFormat="1" x14ac:dyDescent="0.25"/>
    <row r="314" s="293" customFormat="1" x14ac:dyDescent="0.25"/>
    <row r="315" s="293" customFormat="1" x14ac:dyDescent="0.25"/>
    <row r="316" s="293" customFormat="1" x14ac:dyDescent="0.25"/>
    <row r="317" s="293" customFormat="1" x14ac:dyDescent="0.25"/>
    <row r="318" s="293" customFormat="1" x14ac:dyDescent="0.25"/>
    <row r="319" s="293" customFormat="1" x14ac:dyDescent="0.25"/>
    <row r="320" s="293" customFormat="1" x14ac:dyDescent="0.25"/>
    <row r="321" s="293" customFormat="1" x14ac:dyDescent="0.25"/>
    <row r="322" s="293" customFormat="1" x14ac:dyDescent="0.25"/>
    <row r="323" s="293" customFormat="1" x14ac:dyDescent="0.25"/>
    <row r="324" s="293" customFormat="1" x14ac:dyDescent="0.25"/>
    <row r="325" s="293" customFormat="1" x14ac:dyDescent="0.25"/>
    <row r="326" s="293" customFormat="1" x14ac:dyDescent="0.25"/>
    <row r="327" s="293" customFormat="1" x14ac:dyDescent="0.25"/>
    <row r="328" s="293" customFormat="1" x14ac:dyDescent="0.25"/>
    <row r="329" s="293" customFormat="1" x14ac:dyDescent="0.25"/>
    <row r="330" s="293" customFormat="1" x14ac:dyDescent="0.25"/>
    <row r="331" s="293" customFormat="1" x14ac:dyDescent="0.25"/>
    <row r="332" s="293" customFormat="1" x14ac:dyDescent="0.25"/>
    <row r="333" s="293" customFormat="1" x14ac:dyDescent="0.25"/>
    <row r="334" s="293" customFormat="1" x14ac:dyDescent="0.25"/>
    <row r="335" s="293" customFormat="1" x14ac:dyDescent="0.25"/>
    <row r="336" s="293" customFormat="1" x14ac:dyDescent="0.25"/>
    <row r="337" s="293" customFormat="1" x14ac:dyDescent="0.25"/>
    <row r="338" s="293" customFormat="1" x14ac:dyDescent="0.25"/>
    <row r="339" s="293" customFormat="1" x14ac:dyDescent="0.25"/>
    <row r="340" s="293" customFormat="1" x14ac:dyDescent="0.25"/>
    <row r="341" s="293" customFormat="1" x14ac:dyDescent="0.25"/>
    <row r="342" s="293" customFormat="1" x14ac:dyDescent="0.25"/>
    <row r="343" s="293" customFormat="1" x14ac:dyDescent="0.25"/>
    <row r="344" s="293" customFormat="1" x14ac:dyDescent="0.25"/>
    <row r="345" s="293" customFormat="1" x14ac:dyDescent="0.25"/>
    <row r="346" s="293" customFormat="1" x14ac:dyDescent="0.25"/>
    <row r="347" s="293" customFormat="1" x14ac:dyDescent="0.25"/>
    <row r="348" s="293" customFormat="1" x14ac:dyDescent="0.25"/>
    <row r="349" s="293" customFormat="1" x14ac:dyDescent="0.25"/>
    <row r="350" s="293" customFormat="1" x14ac:dyDescent="0.25"/>
    <row r="351" s="293" customFormat="1" x14ac:dyDescent="0.25"/>
    <row r="352" s="293" customFormat="1" x14ac:dyDescent="0.25"/>
    <row r="353" s="293" customFormat="1" x14ac:dyDescent="0.25"/>
    <row r="354" s="293" customFormat="1" x14ac:dyDescent="0.25"/>
    <row r="355" s="293" customFormat="1" x14ac:dyDescent="0.25"/>
    <row r="356" s="293" customFormat="1" x14ac:dyDescent="0.25"/>
    <row r="357" s="293" customFormat="1" x14ac:dyDescent="0.25"/>
    <row r="358" s="293" customFormat="1" x14ac:dyDescent="0.25"/>
    <row r="359" s="293" customFormat="1" x14ac:dyDescent="0.25"/>
    <row r="360" s="293" customFormat="1" x14ac:dyDescent="0.25"/>
    <row r="361" s="293" customFormat="1" x14ac:dyDescent="0.25"/>
    <row r="362" s="293" customFormat="1" x14ac:dyDescent="0.25"/>
    <row r="363" s="293" customFormat="1" x14ac:dyDescent="0.25"/>
    <row r="364" s="293" customFormat="1" x14ac:dyDescent="0.25"/>
    <row r="365" s="293" customFormat="1" x14ac:dyDescent="0.25"/>
    <row r="366" s="293" customFormat="1" x14ac:dyDescent="0.25"/>
    <row r="367" s="293" customFormat="1" x14ac:dyDescent="0.25"/>
    <row r="368" s="293" customFormat="1" x14ac:dyDescent="0.25"/>
    <row r="369" s="293" customFormat="1" x14ac:dyDescent="0.25"/>
    <row r="370" s="293" customFormat="1" x14ac:dyDescent="0.25"/>
    <row r="371" s="293" customFormat="1" x14ac:dyDescent="0.25"/>
    <row r="372" s="293" customFormat="1" x14ac:dyDescent="0.25"/>
    <row r="373" s="293" customFormat="1" x14ac:dyDescent="0.25"/>
    <row r="374" s="293" customFormat="1" x14ac:dyDescent="0.25"/>
    <row r="375" s="293" customFormat="1" x14ac:dyDescent="0.25"/>
    <row r="376" s="293" customFormat="1" x14ac:dyDescent="0.25"/>
    <row r="377" s="293" customFormat="1" x14ac:dyDescent="0.25"/>
    <row r="378" s="293" customFormat="1" x14ac:dyDescent="0.25"/>
    <row r="379" s="293" customFormat="1" x14ac:dyDescent="0.25"/>
    <row r="380" s="293" customFormat="1" x14ac:dyDescent="0.25"/>
    <row r="381" s="293" customFormat="1" x14ac:dyDescent="0.25"/>
    <row r="382" s="293" customFormat="1" x14ac:dyDescent="0.25"/>
    <row r="383" s="293" customFormat="1" x14ac:dyDescent="0.25"/>
    <row r="384" s="293" customFormat="1" x14ac:dyDescent="0.25"/>
    <row r="385" s="293" customFormat="1" x14ac:dyDescent="0.25"/>
    <row r="386" s="293" customFormat="1" x14ac:dyDescent="0.25"/>
    <row r="387" s="293" customFormat="1" x14ac:dyDescent="0.25"/>
    <row r="388" s="293" customFormat="1" x14ac:dyDescent="0.25"/>
    <row r="389" s="293" customFormat="1" x14ac:dyDescent="0.25"/>
    <row r="390" s="293" customFormat="1" x14ac:dyDescent="0.25"/>
    <row r="391" s="293" customFormat="1" x14ac:dyDescent="0.25"/>
    <row r="392" s="293" customFormat="1" x14ac:dyDescent="0.25"/>
    <row r="393" s="293" customFormat="1" x14ac:dyDescent="0.25"/>
    <row r="394" s="293" customFormat="1" x14ac:dyDescent="0.25"/>
    <row r="395" s="293" customFormat="1" x14ac:dyDescent="0.25"/>
    <row r="396" s="293" customFormat="1" x14ac:dyDescent="0.25"/>
    <row r="397" s="293" customFormat="1" x14ac:dyDescent="0.25"/>
    <row r="398" s="293" customFormat="1" x14ac:dyDescent="0.25"/>
    <row r="399" s="293" customFormat="1" x14ac:dyDescent="0.25"/>
    <row r="400" s="293" customFormat="1" x14ac:dyDescent="0.25"/>
    <row r="401" s="293" customFormat="1" x14ac:dyDescent="0.25"/>
    <row r="402" s="293" customFormat="1" x14ac:dyDescent="0.25"/>
    <row r="403" s="293" customFormat="1" x14ac:dyDescent="0.25"/>
    <row r="404" s="293" customFormat="1" x14ac:dyDescent="0.25"/>
    <row r="405" s="293" customFormat="1" x14ac:dyDescent="0.25"/>
    <row r="406" s="293" customFormat="1" x14ac:dyDescent="0.25"/>
    <row r="407" s="293" customFormat="1" x14ac:dyDescent="0.25"/>
    <row r="408" s="293" customFormat="1" x14ac:dyDescent="0.25"/>
    <row r="409" s="293" customFormat="1" x14ac:dyDescent="0.25"/>
    <row r="410" s="293" customFormat="1" x14ac:dyDescent="0.25"/>
    <row r="411" s="293" customFormat="1" x14ac:dyDescent="0.25"/>
    <row r="412" s="293" customFormat="1" x14ac:dyDescent="0.25"/>
    <row r="413" s="293" customFormat="1" x14ac:dyDescent="0.25"/>
    <row r="414" s="293" customFormat="1" x14ac:dyDescent="0.25"/>
    <row r="415" s="293" customFormat="1" x14ac:dyDescent="0.25"/>
    <row r="416" s="293" customFormat="1" x14ac:dyDescent="0.25"/>
    <row r="417" s="293" customFormat="1" x14ac:dyDescent="0.25"/>
    <row r="418" s="293" customFormat="1" x14ac:dyDescent="0.25"/>
    <row r="419" s="293" customFormat="1" x14ac:dyDescent="0.25"/>
    <row r="420" s="293" customFormat="1" x14ac:dyDescent="0.25"/>
    <row r="421" s="293" customFormat="1" x14ac:dyDescent="0.25"/>
    <row r="422" s="293" customFormat="1" x14ac:dyDescent="0.25"/>
    <row r="423" s="293" customFormat="1" x14ac:dyDescent="0.25"/>
    <row r="424" s="293" customFormat="1" x14ac:dyDescent="0.25"/>
    <row r="425" s="293" customFormat="1" x14ac:dyDescent="0.25"/>
    <row r="426" s="293" customFormat="1" x14ac:dyDescent="0.25"/>
    <row r="427" s="293" customFormat="1" x14ac:dyDescent="0.25"/>
    <row r="428" s="293" customFormat="1" x14ac:dyDescent="0.25"/>
    <row r="429" s="293" customFormat="1" x14ac:dyDescent="0.25"/>
    <row r="430" s="293" customFormat="1" x14ac:dyDescent="0.25"/>
    <row r="431" s="293" customFormat="1" x14ac:dyDescent="0.25"/>
    <row r="432" s="293" customFormat="1" x14ac:dyDescent="0.25"/>
    <row r="433" s="293" customFormat="1" x14ac:dyDescent="0.25"/>
    <row r="434" s="293" customFormat="1" x14ac:dyDescent="0.25"/>
    <row r="435" s="293" customFormat="1" x14ac:dyDescent="0.25"/>
    <row r="436" s="293" customFormat="1" x14ac:dyDescent="0.25"/>
    <row r="437" s="293" customFormat="1" x14ac:dyDescent="0.25"/>
    <row r="438" s="293" customFormat="1" x14ac:dyDescent="0.25"/>
    <row r="439" s="293" customFormat="1" x14ac:dyDescent="0.25"/>
    <row r="440" s="293" customFormat="1" x14ac:dyDescent="0.25"/>
    <row r="441" s="293" customFormat="1" x14ac:dyDescent="0.25"/>
    <row r="442" s="293" customFormat="1" x14ac:dyDescent="0.25"/>
    <row r="443" s="293" customFormat="1" x14ac:dyDescent="0.25"/>
    <row r="444" s="293" customFormat="1" x14ac:dyDescent="0.25"/>
    <row r="445" s="293" customFormat="1" x14ac:dyDescent="0.25"/>
    <row r="446" s="293" customFormat="1" x14ac:dyDescent="0.25"/>
    <row r="447" s="293" customFormat="1" x14ac:dyDescent="0.25"/>
    <row r="448" s="293" customFormat="1" x14ac:dyDescent="0.25"/>
    <row r="449" s="293" customFormat="1" x14ac:dyDescent="0.25"/>
    <row r="450" s="293" customFormat="1" x14ac:dyDescent="0.25"/>
    <row r="451" s="293" customFormat="1" x14ac:dyDescent="0.25"/>
    <row r="452" s="293" customFormat="1" x14ac:dyDescent="0.25"/>
    <row r="453" s="293" customFormat="1" x14ac:dyDescent="0.25"/>
    <row r="454" s="293" customFormat="1" x14ac:dyDescent="0.25"/>
    <row r="455" s="293" customFormat="1" x14ac:dyDescent="0.25"/>
    <row r="456" s="293" customFormat="1" x14ac:dyDescent="0.25"/>
    <row r="457" s="293" customFormat="1" x14ac:dyDescent="0.25"/>
    <row r="458" s="293" customFormat="1" x14ac:dyDescent="0.25"/>
    <row r="459" s="293" customFormat="1" x14ac:dyDescent="0.25"/>
    <row r="460" s="293" customFormat="1" x14ac:dyDescent="0.25"/>
    <row r="461" s="293" customFormat="1" x14ac:dyDescent="0.25"/>
    <row r="462" s="293" customFormat="1" x14ac:dyDescent="0.25"/>
    <row r="463" s="293" customFormat="1" x14ac:dyDescent="0.25"/>
    <row r="464" s="293" customFormat="1" x14ac:dyDescent="0.25"/>
    <row r="465" s="293" customFormat="1" x14ac:dyDescent="0.25"/>
    <row r="466" s="293" customFormat="1" x14ac:dyDescent="0.25"/>
    <row r="467" s="293" customFormat="1" x14ac:dyDescent="0.25"/>
    <row r="468" s="293" customFormat="1" x14ac:dyDescent="0.25"/>
    <row r="469" s="293" customFormat="1" x14ac:dyDescent="0.25"/>
    <row r="470" s="293" customFormat="1" x14ac:dyDescent="0.25"/>
    <row r="471" s="293" customFormat="1" x14ac:dyDescent="0.25"/>
    <row r="472" s="293" customFormat="1" x14ac:dyDescent="0.25"/>
    <row r="473" s="293" customFormat="1" x14ac:dyDescent="0.25"/>
    <row r="474" s="293" customFormat="1" x14ac:dyDescent="0.25"/>
    <row r="475" s="293" customFormat="1" x14ac:dyDescent="0.25"/>
    <row r="476" s="293" customFormat="1" x14ac:dyDescent="0.25"/>
    <row r="477" s="293" customFormat="1" x14ac:dyDescent="0.25"/>
    <row r="478" s="293" customFormat="1" x14ac:dyDescent="0.25"/>
    <row r="479" s="293" customFormat="1" x14ac:dyDescent="0.25"/>
    <row r="480" s="293" customFormat="1" x14ac:dyDescent="0.25"/>
    <row r="481" s="293" customFormat="1" x14ac:dyDescent="0.25"/>
    <row r="482" s="293" customFormat="1" x14ac:dyDescent="0.25"/>
    <row r="483" s="293" customFormat="1" x14ac:dyDescent="0.25"/>
    <row r="484" s="293" customFormat="1" x14ac:dyDescent="0.25"/>
    <row r="485" s="293" customFormat="1" x14ac:dyDescent="0.25"/>
    <row r="486" s="293" customFormat="1" x14ac:dyDescent="0.25"/>
    <row r="487" s="293" customFormat="1" x14ac:dyDescent="0.25"/>
    <row r="488" s="293" customFormat="1" x14ac:dyDescent="0.25"/>
    <row r="489" s="293" customFormat="1" x14ac:dyDescent="0.25"/>
    <row r="490" s="293" customFormat="1" x14ac:dyDescent="0.25"/>
    <row r="491" s="293" customFormat="1" x14ac:dyDescent="0.25"/>
    <row r="492" s="293" customFormat="1" x14ac:dyDescent="0.25"/>
    <row r="493" s="293" customFormat="1" x14ac:dyDescent="0.25"/>
    <row r="494" s="293" customFormat="1" x14ac:dyDescent="0.25"/>
    <row r="495" s="293" customFormat="1" x14ac:dyDescent="0.25"/>
    <row r="496" s="293" customFormat="1" x14ac:dyDescent="0.25"/>
    <row r="497" s="293" customFormat="1" x14ac:dyDescent="0.25"/>
    <row r="498" s="293" customFormat="1" x14ac:dyDescent="0.25"/>
    <row r="499" s="293" customFormat="1" x14ac:dyDescent="0.25"/>
    <row r="500" s="293" customFormat="1" x14ac:dyDescent="0.25"/>
    <row r="501" s="293" customFormat="1" x14ac:dyDescent="0.25"/>
    <row r="502" s="293" customFormat="1" x14ac:dyDescent="0.25"/>
    <row r="503" s="293" customFormat="1" x14ac:dyDescent="0.25"/>
    <row r="504" s="293" customFormat="1" x14ac:dyDescent="0.25"/>
    <row r="505" s="293" customFormat="1" x14ac:dyDescent="0.25"/>
    <row r="506" s="293" customFormat="1" x14ac:dyDescent="0.25"/>
    <row r="507" s="293" customFormat="1" x14ac:dyDescent="0.25"/>
    <row r="508" s="293" customFormat="1" x14ac:dyDescent="0.25"/>
    <row r="509" s="293" customFormat="1" x14ac:dyDescent="0.25"/>
    <row r="510" s="293" customFormat="1" x14ac:dyDescent="0.25"/>
    <row r="511" s="293" customFormat="1" x14ac:dyDescent="0.25"/>
    <row r="512" s="293" customFormat="1" x14ac:dyDescent="0.25"/>
    <row r="513" s="293" customFormat="1" x14ac:dyDescent="0.25"/>
    <row r="514" s="293" customFormat="1" x14ac:dyDescent="0.25"/>
    <row r="515" s="293" customFormat="1" x14ac:dyDescent="0.25"/>
    <row r="516" s="293" customFormat="1" x14ac:dyDescent="0.25"/>
    <row r="517" s="293" customFormat="1" x14ac:dyDescent="0.25"/>
    <row r="518" s="293" customFormat="1" x14ac:dyDescent="0.25"/>
    <row r="519" s="293" customFormat="1" x14ac:dyDescent="0.25"/>
    <row r="520" s="293" customFormat="1" x14ac:dyDescent="0.25"/>
    <row r="521" s="293" customFormat="1" x14ac:dyDescent="0.25"/>
    <row r="522" s="293" customFormat="1" x14ac:dyDescent="0.25"/>
    <row r="523" s="293" customFormat="1" x14ac:dyDescent="0.25"/>
    <row r="524" s="293" customFormat="1" x14ac:dyDescent="0.25"/>
    <row r="525" s="293" customFormat="1" x14ac:dyDescent="0.25"/>
    <row r="526" s="293" customFormat="1" x14ac:dyDescent="0.25"/>
    <row r="527" s="293" customFormat="1" x14ac:dyDescent="0.25"/>
    <row r="528" s="293" customFormat="1" x14ac:dyDescent="0.25"/>
    <row r="529" s="293" customFormat="1" x14ac:dyDescent="0.25"/>
    <row r="530" s="293" customFormat="1" x14ac:dyDescent="0.25"/>
    <row r="531" s="293" customFormat="1" x14ac:dyDescent="0.25"/>
    <row r="532" s="293" customFormat="1" x14ac:dyDescent="0.25"/>
    <row r="533" s="293" customFormat="1" x14ac:dyDescent="0.25"/>
    <row r="534" s="293" customFormat="1" x14ac:dyDescent="0.25"/>
    <row r="535" s="293" customFormat="1" x14ac:dyDescent="0.25"/>
    <row r="536" s="293" customFormat="1" x14ac:dyDescent="0.25"/>
    <row r="537" s="293" customFormat="1" x14ac:dyDescent="0.25"/>
    <row r="538" s="293" customFormat="1" x14ac:dyDescent="0.25"/>
    <row r="539" s="293" customFormat="1" x14ac:dyDescent="0.25"/>
    <row r="540" s="293" customFormat="1" x14ac:dyDescent="0.25"/>
    <row r="541" s="293" customFormat="1" x14ac:dyDescent="0.25"/>
    <row r="542" s="293" customFormat="1" x14ac:dyDescent="0.25"/>
    <row r="543" s="293" customFormat="1" x14ac:dyDescent="0.25"/>
    <row r="544" s="293" customFormat="1" x14ac:dyDescent="0.25"/>
    <row r="545" s="293" customFormat="1" x14ac:dyDescent="0.25"/>
    <row r="546" s="293" customFormat="1" x14ac:dyDescent="0.25"/>
    <row r="547" s="293" customFormat="1" x14ac:dyDescent="0.25"/>
    <row r="548" s="293" customFormat="1" x14ac:dyDescent="0.25"/>
    <row r="549" s="293" customFormat="1" x14ac:dyDescent="0.25"/>
    <row r="550" s="293" customFormat="1" x14ac:dyDescent="0.25"/>
    <row r="551" s="293" customFormat="1" x14ac:dyDescent="0.25"/>
    <row r="552" s="293" customFormat="1" x14ac:dyDescent="0.25"/>
    <row r="553" s="293" customFormat="1" x14ac:dyDescent="0.25"/>
    <row r="554" s="293" customFormat="1" x14ac:dyDescent="0.25"/>
    <row r="555" s="293" customFormat="1" x14ac:dyDescent="0.25"/>
    <row r="556" s="293" customFormat="1" x14ac:dyDescent="0.25"/>
    <row r="557" s="293" customFormat="1" x14ac:dyDescent="0.25"/>
  </sheetData>
  <mergeCells count="48">
    <mergeCell ref="Y9:Y12"/>
    <mergeCell ref="A26:B26"/>
    <mergeCell ref="C26:K26"/>
    <mergeCell ref="M26:O26"/>
    <mergeCell ref="Q26:R26"/>
    <mergeCell ref="O11:O12"/>
    <mergeCell ref="P11:P12"/>
    <mergeCell ref="Q11:Q12"/>
    <mergeCell ref="R11:R12"/>
    <mergeCell ref="F13:J13"/>
    <mergeCell ref="G14:J14"/>
    <mergeCell ref="A23:K23"/>
    <mergeCell ref="A24:K24"/>
    <mergeCell ref="A25:K25"/>
    <mergeCell ref="M25:O25"/>
    <mergeCell ref="P25:R25"/>
    <mergeCell ref="L8:M8"/>
    <mergeCell ref="Z9:Z12"/>
    <mergeCell ref="L10:M10"/>
    <mergeCell ref="A11:F11"/>
    <mergeCell ref="G11:G12"/>
    <mergeCell ref="H11:I11"/>
    <mergeCell ref="J11:K11"/>
    <mergeCell ref="L11:L12"/>
    <mergeCell ref="M11:M12"/>
    <mergeCell ref="N11:N12"/>
    <mergeCell ref="S9:S12"/>
    <mergeCell ref="T9:T12"/>
    <mergeCell ref="U9:U12"/>
    <mergeCell ref="A9:G9"/>
    <mergeCell ref="H9:K9"/>
    <mergeCell ref="L9:M9"/>
    <mergeCell ref="V9:V12"/>
    <mergeCell ref="W9:W12"/>
    <mergeCell ref="X9:X12"/>
    <mergeCell ref="A1:G1"/>
    <mergeCell ref="H1:P2"/>
    <mergeCell ref="Q1:R4"/>
    <mergeCell ref="S1:Z8"/>
    <mergeCell ref="A2:G2"/>
    <mergeCell ref="A3:G3"/>
    <mergeCell ref="H3:P4"/>
    <mergeCell ref="A4:G4"/>
    <mergeCell ref="A5:R5"/>
    <mergeCell ref="L6:R6"/>
    <mergeCell ref="A7:F7"/>
    <mergeCell ref="G7:K7"/>
    <mergeCell ref="L7:M7"/>
  </mergeCells>
  <printOptions horizontalCentered="1" verticalCentered="1"/>
  <pageMargins left="0" right="0" top="0.19685039370078741" bottom="0.19685039370078741" header="0.31496062992125984" footer="0"/>
  <pageSetup paperSize="9" scale="28" orientation="landscape" r:id="rId1"/>
  <headerFooter scaleWithDoc="0"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FAAF3-7730-42BC-850B-CA46E0B8A7FB}">
  <sheetPr>
    <tabColor theme="6" tint="-0.249977111117893"/>
    <pageSetUpPr fitToPage="1"/>
  </sheetPr>
  <dimension ref="A1:AD48"/>
  <sheetViews>
    <sheetView view="pageBreakPreview" zoomScale="50" zoomScaleNormal="85" zoomScaleSheetLayoutView="50" workbookViewId="0">
      <pane xSplit="11" ySplit="12" topLeftCell="L13" activePane="bottomRight" state="frozen"/>
      <selection activeCell="U18" sqref="U18"/>
      <selection pane="topRight" activeCell="U18" sqref="U18"/>
      <selection pane="bottomLeft" activeCell="U18" sqref="U18"/>
      <selection pane="bottomRight" activeCell="K36" sqref="K36"/>
    </sheetView>
  </sheetViews>
  <sheetFormatPr baseColWidth="10" defaultColWidth="11.42578125" defaultRowHeight="19.5" x14ac:dyDescent="0.25"/>
  <cols>
    <col min="1" max="1" width="17" style="293" customWidth="1"/>
    <col min="2" max="2" width="11.7109375" style="293" customWidth="1"/>
    <col min="3" max="3" width="11.5703125" style="293" customWidth="1"/>
    <col min="4" max="4" width="13.7109375" style="293" customWidth="1"/>
    <col min="5" max="5" width="18.5703125" style="293" customWidth="1"/>
    <col min="6" max="6" width="8.7109375" style="293" customWidth="1"/>
    <col min="7" max="7" width="16.28515625" style="293" customWidth="1"/>
    <col min="8" max="8" width="11.28515625" style="293" customWidth="1"/>
    <col min="9" max="9" width="10.85546875" style="293" customWidth="1"/>
    <col min="10" max="10" width="24.28515625" style="293" customWidth="1"/>
    <col min="11" max="11" width="104.140625" style="293" customWidth="1"/>
    <col min="12" max="12" width="14.28515625" style="293" customWidth="1"/>
    <col min="13" max="13" width="41" style="293" customWidth="1"/>
    <col min="14" max="14" width="41.42578125" style="293" customWidth="1"/>
    <col min="15" max="15" width="43.42578125" style="293" customWidth="1"/>
    <col min="16" max="16" width="47" style="293" customWidth="1"/>
    <col min="17" max="17" width="36.7109375" style="801" customWidth="1"/>
    <col min="18" max="18" width="35.42578125" style="293" customWidth="1"/>
    <col min="19" max="19" width="7.140625" style="293" customWidth="1"/>
    <col min="20" max="20" width="34.140625" style="293" bestFit="1" customWidth="1"/>
    <col min="21" max="21" width="41.28515625" style="293" bestFit="1" customWidth="1"/>
    <col min="22" max="22" width="37.28515625" style="293" bestFit="1" customWidth="1"/>
    <col min="23" max="23" width="38.42578125" style="293" customWidth="1"/>
    <col min="24" max="24" width="34.85546875" style="293" bestFit="1" customWidth="1"/>
    <col min="25" max="25" width="34.140625" style="800" bestFit="1" customWidth="1"/>
    <col min="26" max="26" width="49.140625" style="293" bestFit="1" customWidth="1"/>
    <col min="27" max="27" width="23.5703125" style="293" bestFit="1" customWidth="1"/>
    <col min="28" max="28" width="27.7109375" style="293" bestFit="1" customWidth="1"/>
    <col min="29" max="29" width="31.28515625" style="293" customWidth="1"/>
    <col min="30" max="30" width="30.42578125" style="293" customWidth="1"/>
    <col min="31" max="16384" width="11.42578125" style="293"/>
  </cols>
  <sheetData>
    <row r="1" spans="1:30" ht="23.25" customHeight="1" x14ac:dyDescent="0.25">
      <c r="A1" s="1443" t="s">
        <v>1</v>
      </c>
      <c r="B1" s="1444"/>
      <c r="C1" s="1444"/>
      <c r="D1" s="1444"/>
      <c r="E1" s="1444"/>
      <c r="F1" s="1444"/>
      <c r="G1" s="1445"/>
      <c r="H1" s="1432" t="s">
        <v>183</v>
      </c>
      <c r="I1" s="1432"/>
      <c r="J1" s="1432"/>
      <c r="K1" s="1432"/>
      <c r="L1" s="1432"/>
      <c r="M1" s="1432"/>
      <c r="N1" s="1432"/>
      <c r="O1" s="1432"/>
      <c r="P1" s="1432"/>
      <c r="Q1" s="1446" t="s">
        <v>5</v>
      </c>
      <c r="R1" s="1446"/>
      <c r="S1" s="934"/>
      <c r="T1" s="1365" t="s">
        <v>2785</v>
      </c>
      <c r="U1" s="1365"/>
      <c r="V1" s="1365"/>
      <c r="W1" s="1365"/>
      <c r="X1" s="1365"/>
      <c r="Y1" s="1365"/>
      <c r="Z1" s="1365"/>
      <c r="AA1" s="1366"/>
    </row>
    <row r="2" spans="1:30" ht="23.25" customHeight="1" x14ac:dyDescent="0.25">
      <c r="A2" s="1447" t="s">
        <v>2814</v>
      </c>
      <c r="B2" s="1447"/>
      <c r="C2" s="1447"/>
      <c r="D2" s="1447"/>
      <c r="E2" s="1447"/>
      <c r="F2" s="1447"/>
      <c r="G2" s="1447"/>
      <c r="H2" s="1432"/>
      <c r="I2" s="1432"/>
      <c r="J2" s="1432"/>
      <c r="K2" s="1432"/>
      <c r="L2" s="1432"/>
      <c r="M2" s="1432"/>
      <c r="N2" s="1432"/>
      <c r="O2" s="1432"/>
      <c r="P2" s="1432"/>
      <c r="Q2" s="1446"/>
      <c r="R2" s="1446"/>
      <c r="S2" s="934"/>
      <c r="T2" s="1365"/>
      <c r="U2" s="1365"/>
      <c r="V2" s="1365"/>
      <c r="W2" s="1365"/>
      <c r="X2" s="1365"/>
      <c r="Y2" s="1365"/>
      <c r="Z2" s="1365"/>
      <c r="AA2" s="1366"/>
    </row>
    <row r="3" spans="1:30" ht="23.25" customHeight="1" x14ac:dyDescent="0.25">
      <c r="A3" s="1447" t="s">
        <v>2815</v>
      </c>
      <c r="B3" s="1447"/>
      <c r="C3" s="1447"/>
      <c r="D3" s="1447"/>
      <c r="E3" s="1447"/>
      <c r="F3" s="1447"/>
      <c r="G3" s="1447"/>
      <c r="H3" s="1432" t="s">
        <v>184</v>
      </c>
      <c r="I3" s="1432"/>
      <c r="J3" s="1432"/>
      <c r="K3" s="1432"/>
      <c r="L3" s="1432"/>
      <c r="M3" s="1432"/>
      <c r="N3" s="1432"/>
      <c r="O3" s="1432"/>
      <c r="P3" s="1432"/>
      <c r="Q3" s="1446"/>
      <c r="R3" s="1446"/>
      <c r="S3" s="934"/>
      <c r="T3" s="1365"/>
      <c r="U3" s="1365"/>
      <c r="V3" s="1365"/>
      <c r="W3" s="1365"/>
      <c r="X3" s="1365"/>
      <c r="Y3" s="1365"/>
      <c r="Z3" s="1365"/>
      <c r="AA3" s="1366"/>
    </row>
    <row r="4" spans="1:30" ht="23.25" customHeight="1" x14ac:dyDescent="0.25">
      <c r="A4" s="1448" t="s">
        <v>2816</v>
      </c>
      <c r="B4" s="1449"/>
      <c r="C4" s="1449"/>
      <c r="D4" s="1449"/>
      <c r="E4" s="1449"/>
      <c r="F4" s="1449"/>
      <c r="G4" s="1450"/>
      <c r="H4" s="1432"/>
      <c r="I4" s="1432"/>
      <c r="J4" s="1432"/>
      <c r="K4" s="1432"/>
      <c r="L4" s="1432"/>
      <c r="M4" s="1432"/>
      <c r="N4" s="1432"/>
      <c r="O4" s="1432"/>
      <c r="P4" s="1432"/>
      <c r="Q4" s="1446"/>
      <c r="R4" s="1446"/>
      <c r="S4" s="934"/>
      <c r="T4" s="1365"/>
      <c r="U4" s="1365"/>
      <c r="V4" s="1365"/>
      <c r="W4" s="1365"/>
      <c r="X4" s="1365"/>
      <c r="Y4" s="1365"/>
      <c r="Z4" s="1365"/>
      <c r="AA4" s="1366"/>
    </row>
    <row r="5" spans="1:30" ht="9.75" customHeight="1" x14ac:dyDescent="0.3">
      <c r="A5" s="1451"/>
      <c r="B5" s="1451"/>
      <c r="C5" s="1451"/>
      <c r="D5" s="1451"/>
      <c r="E5" s="1451"/>
      <c r="F5" s="1451"/>
      <c r="G5" s="1451"/>
      <c r="H5" s="1451"/>
      <c r="I5" s="1451"/>
      <c r="J5" s="1451"/>
      <c r="K5" s="1451"/>
      <c r="L5" s="1451"/>
      <c r="M5" s="1451"/>
      <c r="N5" s="1451"/>
      <c r="O5" s="1451"/>
      <c r="P5" s="1451"/>
      <c r="Q5" s="1451"/>
      <c r="R5" s="1451"/>
      <c r="S5" s="935"/>
      <c r="T5" s="1365"/>
      <c r="U5" s="1365"/>
      <c r="V5" s="1365"/>
      <c r="W5" s="1365"/>
      <c r="X5" s="1365"/>
      <c r="Y5" s="1365"/>
      <c r="Z5" s="1365"/>
      <c r="AA5" s="1366"/>
    </row>
    <row r="6" spans="1:30" ht="24.75" customHeight="1" x14ac:dyDescent="0.3">
      <c r="A6" s="958"/>
      <c r="B6" s="699"/>
      <c r="C6" s="699"/>
      <c r="D6" s="699"/>
      <c r="E6" s="699"/>
      <c r="F6" s="699"/>
      <c r="G6" s="699"/>
      <c r="H6" s="700"/>
      <c r="I6" s="700"/>
      <c r="J6" s="700"/>
      <c r="K6" s="701"/>
      <c r="L6" s="1452" t="s">
        <v>2958</v>
      </c>
      <c r="M6" s="1430"/>
      <c r="N6" s="1430"/>
      <c r="O6" s="1430"/>
      <c r="P6" s="1430"/>
      <c r="Q6" s="1430"/>
      <c r="R6" s="1430"/>
      <c r="S6" s="936"/>
      <c r="T6" s="1365"/>
      <c r="U6" s="1365"/>
      <c r="V6" s="1365"/>
      <c r="W6" s="1365"/>
      <c r="X6" s="1365"/>
      <c r="Y6" s="1365"/>
      <c r="Z6" s="1365"/>
      <c r="AA6" s="1366"/>
    </row>
    <row r="7" spans="1:30" ht="48.75" customHeight="1" x14ac:dyDescent="0.25">
      <c r="A7" s="1441" t="s">
        <v>91</v>
      </c>
      <c r="B7" s="1442"/>
      <c r="C7" s="1442"/>
      <c r="D7" s="1442"/>
      <c r="E7" s="1442"/>
      <c r="F7" s="1442"/>
      <c r="G7" s="1453" t="s">
        <v>174</v>
      </c>
      <c r="H7" s="1453"/>
      <c r="I7" s="1453"/>
      <c r="J7" s="1453"/>
      <c r="K7" s="1454"/>
      <c r="L7" s="1455" t="s">
        <v>7</v>
      </c>
      <c r="M7" s="1455"/>
      <c r="N7" s="702">
        <f>+P24+P28</f>
        <v>15000000000</v>
      </c>
      <c r="O7" s="703"/>
      <c r="P7" s="704" t="s">
        <v>8</v>
      </c>
      <c r="Q7" s="702">
        <v>0</v>
      </c>
      <c r="R7" s="959"/>
      <c r="S7" s="705"/>
      <c r="T7" s="1365"/>
      <c r="U7" s="1365"/>
      <c r="V7" s="1365"/>
      <c r="W7" s="1365"/>
      <c r="X7" s="1365"/>
      <c r="Y7" s="1365"/>
      <c r="Z7" s="1365"/>
      <c r="AA7" s="1366"/>
    </row>
    <row r="8" spans="1:30" ht="27" customHeight="1" x14ac:dyDescent="0.25">
      <c r="A8" s="960"/>
      <c r="B8" s="705"/>
      <c r="C8" s="705"/>
      <c r="D8" s="705"/>
      <c r="E8" s="705"/>
      <c r="F8" s="705"/>
      <c r="G8" s="705"/>
      <c r="H8" s="705"/>
      <c r="I8" s="705"/>
      <c r="J8" s="705"/>
      <c r="K8" s="706"/>
      <c r="L8" s="1456" t="s">
        <v>9</v>
      </c>
      <c r="M8" s="1456"/>
      <c r="N8" s="961">
        <v>0</v>
      </c>
      <c r="O8" s="962"/>
      <c r="P8" s="963" t="s">
        <v>10</v>
      </c>
      <c r="Q8" s="961">
        <v>0</v>
      </c>
      <c r="R8" s="706"/>
      <c r="S8" s="705"/>
      <c r="T8" s="1367"/>
      <c r="U8" s="1367"/>
      <c r="V8" s="1367"/>
      <c r="W8" s="1367"/>
      <c r="X8" s="1367"/>
      <c r="Y8" s="1367"/>
      <c r="Z8" s="1367"/>
      <c r="AA8" s="1368"/>
    </row>
    <row r="9" spans="1:30" ht="20.25" customHeight="1" x14ac:dyDescent="0.3">
      <c r="A9" s="1441" t="s">
        <v>11</v>
      </c>
      <c r="B9" s="1442"/>
      <c r="C9" s="1442"/>
      <c r="D9" s="1442"/>
      <c r="E9" s="1442"/>
      <c r="F9" s="1442"/>
      <c r="G9" s="1442"/>
      <c r="H9" s="1457">
        <v>2018011000709</v>
      </c>
      <c r="I9" s="1457"/>
      <c r="J9" s="1457"/>
      <c r="K9" s="1458"/>
      <c r="L9" s="1433"/>
      <c r="M9" s="1433"/>
      <c r="N9" s="964"/>
      <c r="O9" s="965"/>
      <c r="P9" s="707"/>
      <c r="Q9" s="707"/>
      <c r="R9" s="966"/>
      <c r="S9" s="707"/>
      <c r="T9" s="1389" t="s">
        <v>12</v>
      </c>
      <c r="U9" s="1350" t="s">
        <v>13</v>
      </c>
      <c r="V9" s="1350" t="s">
        <v>14</v>
      </c>
      <c r="W9" s="1350" t="s">
        <v>15</v>
      </c>
      <c r="X9" s="1350" t="s">
        <v>16</v>
      </c>
      <c r="Y9" s="1437" t="s">
        <v>17</v>
      </c>
      <c r="Z9" s="1350" t="s">
        <v>18</v>
      </c>
      <c r="AA9" s="1350" t="s">
        <v>19</v>
      </c>
      <c r="AB9" s="1434" t="s">
        <v>2817</v>
      </c>
      <c r="AC9" s="1435"/>
      <c r="AD9" s="1435"/>
    </row>
    <row r="10" spans="1:30" ht="27" customHeight="1" x14ac:dyDescent="0.25">
      <c r="A10" s="967"/>
      <c r="B10" s="708"/>
      <c r="C10" s="708"/>
      <c r="D10" s="708"/>
      <c r="E10" s="708"/>
      <c r="F10" s="708"/>
      <c r="G10" s="708"/>
      <c r="H10" s="709"/>
      <c r="I10" s="709"/>
      <c r="J10" s="709"/>
      <c r="K10" s="710"/>
      <c r="L10" s="1436" t="s">
        <v>20</v>
      </c>
      <c r="M10" s="1436"/>
      <c r="N10" s="711">
        <f>+N7+N8+Q7+Q8</f>
        <v>15000000000</v>
      </c>
      <c r="O10" s="712"/>
      <c r="P10" s="713"/>
      <c r="Q10" s="793"/>
      <c r="R10" s="968"/>
      <c r="S10" s="705"/>
      <c r="T10" s="1390"/>
      <c r="U10" s="1351"/>
      <c r="V10" s="1351"/>
      <c r="W10" s="1351"/>
      <c r="X10" s="1351"/>
      <c r="Y10" s="1438"/>
      <c r="Z10" s="1351"/>
      <c r="AA10" s="1351"/>
      <c r="AB10" s="1434"/>
      <c r="AC10" s="1435"/>
      <c r="AD10" s="1435"/>
    </row>
    <row r="11" spans="1:30" ht="43.5" customHeight="1" x14ac:dyDescent="0.25">
      <c r="A11" s="1430" t="s">
        <v>21</v>
      </c>
      <c r="B11" s="1430"/>
      <c r="C11" s="1430"/>
      <c r="D11" s="1430"/>
      <c r="E11" s="1430"/>
      <c r="F11" s="1430"/>
      <c r="G11" s="1430" t="s">
        <v>22</v>
      </c>
      <c r="H11" s="1430" t="s">
        <v>23</v>
      </c>
      <c r="I11" s="1430"/>
      <c r="J11" s="1432" t="s">
        <v>24</v>
      </c>
      <c r="K11" s="1432"/>
      <c r="L11" s="1427" t="s">
        <v>25</v>
      </c>
      <c r="M11" s="1427" t="s">
        <v>26</v>
      </c>
      <c r="N11" s="1427" t="s">
        <v>27</v>
      </c>
      <c r="O11" s="1427" t="s">
        <v>28</v>
      </c>
      <c r="P11" s="1427" t="s">
        <v>29</v>
      </c>
      <c r="Q11" s="1428" t="s">
        <v>30</v>
      </c>
      <c r="R11" s="1439" t="s">
        <v>31</v>
      </c>
      <c r="S11" s="937"/>
      <c r="T11" s="1390"/>
      <c r="U11" s="1351"/>
      <c r="V11" s="1351"/>
      <c r="W11" s="1351"/>
      <c r="X11" s="1351"/>
      <c r="Y11" s="1438"/>
      <c r="Z11" s="1351"/>
      <c r="AA11" s="1351"/>
      <c r="AB11" s="1434"/>
      <c r="AC11" s="1435"/>
      <c r="AD11" s="1435"/>
    </row>
    <row r="12" spans="1:30" ht="39" customHeight="1" x14ac:dyDescent="0.25">
      <c r="A12" s="1082" t="s">
        <v>32</v>
      </c>
      <c r="B12" s="1082" t="s">
        <v>33</v>
      </c>
      <c r="C12" s="1082" t="s">
        <v>34</v>
      </c>
      <c r="D12" s="1082" t="s">
        <v>128</v>
      </c>
      <c r="E12" s="1082" t="s">
        <v>130</v>
      </c>
      <c r="F12" s="1082" t="s">
        <v>61</v>
      </c>
      <c r="G12" s="1431"/>
      <c r="H12" s="1082" t="s">
        <v>35</v>
      </c>
      <c r="I12" s="1082" t="s">
        <v>36</v>
      </c>
      <c r="J12" s="1083" t="s">
        <v>37</v>
      </c>
      <c r="K12" s="1082" t="s">
        <v>38</v>
      </c>
      <c r="L12" s="1427"/>
      <c r="M12" s="1427"/>
      <c r="N12" s="1427"/>
      <c r="O12" s="1427"/>
      <c r="P12" s="1427"/>
      <c r="Q12" s="1428"/>
      <c r="R12" s="1440"/>
      <c r="S12" s="937"/>
      <c r="T12" s="1390"/>
      <c r="U12" s="1351"/>
      <c r="V12" s="1351"/>
      <c r="W12" s="1351"/>
      <c r="X12" s="1351"/>
      <c r="Y12" s="1438"/>
      <c r="Z12" s="1351"/>
      <c r="AA12" s="1351"/>
    </row>
    <row r="13" spans="1:30" s="342" customFormat="1" ht="71.25" customHeight="1" thickBot="1" x14ac:dyDescent="0.35">
      <c r="A13" s="1083">
        <v>1501</v>
      </c>
      <c r="B13" s="1085" t="s">
        <v>84</v>
      </c>
      <c r="C13" s="1083">
        <v>22</v>
      </c>
      <c r="D13" s="1085" t="s">
        <v>2854</v>
      </c>
      <c r="E13" s="1085" t="s">
        <v>131</v>
      </c>
      <c r="F13" s="1429"/>
      <c r="G13" s="1429"/>
      <c r="H13" s="1429"/>
      <c r="I13" s="1429"/>
      <c r="J13" s="1429"/>
      <c r="K13" s="1086" t="s">
        <v>137</v>
      </c>
      <c r="L13" s="1084"/>
      <c r="M13" s="1087">
        <f t="shared" ref="M13:R13" si="0">+M14</f>
        <v>1903299180.2299998</v>
      </c>
      <c r="N13" s="1087">
        <f t="shared" si="0"/>
        <v>11500000000</v>
      </c>
      <c r="O13" s="1087">
        <f t="shared" si="0"/>
        <v>0</v>
      </c>
      <c r="P13" s="1087">
        <f t="shared" si="0"/>
        <v>11500000000</v>
      </c>
      <c r="Q13" s="1088">
        <f t="shared" si="0"/>
        <v>0</v>
      </c>
      <c r="R13" s="1087">
        <f t="shared" si="0"/>
        <v>11500000000</v>
      </c>
      <c r="S13" s="938"/>
      <c r="T13" s="676"/>
      <c r="U13" s="674"/>
      <c r="V13" s="674"/>
      <c r="W13" s="674"/>
      <c r="X13" s="674"/>
      <c r="Y13" s="794"/>
      <c r="Z13" s="674"/>
      <c r="AA13" s="674"/>
    </row>
    <row r="14" spans="1:30" s="342" customFormat="1" ht="54" customHeight="1" thickBot="1" x14ac:dyDescent="0.35">
      <c r="A14" s="1076">
        <v>1501</v>
      </c>
      <c r="B14" s="1077" t="s">
        <v>84</v>
      </c>
      <c r="C14" s="1078">
        <v>22</v>
      </c>
      <c r="D14" s="1077" t="s">
        <v>2854</v>
      </c>
      <c r="E14" s="1077" t="s">
        <v>131</v>
      </c>
      <c r="F14" s="1077" t="s">
        <v>94</v>
      </c>
      <c r="G14" s="1079"/>
      <c r="H14" s="1079"/>
      <c r="I14" s="1079"/>
      <c r="J14" s="1079"/>
      <c r="K14" s="1079" t="s">
        <v>138</v>
      </c>
      <c r="L14" s="1090"/>
      <c r="M14" s="1080">
        <f>SUM(M15:M23)</f>
        <v>1903299180.2299998</v>
      </c>
      <c r="N14" s="1080">
        <f t="shared" ref="N14:R14" si="1">SUM(N15:N23)</f>
        <v>11500000000</v>
      </c>
      <c r="O14" s="1080">
        <f t="shared" si="1"/>
        <v>0</v>
      </c>
      <c r="P14" s="1080">
        <f t="shared" si="1"/>
        <v>11500000000</v>
      </c>
      <c r="Q14" s="1080">
        <f t="shared" si="1"/>
        <v>0</v>
      </c>
      <c r="R14" s="1080">
        <f t="shared" si="1"/>
        <v>11500000000</v>
      </c>
      <c r="S14" s="938"/>
      <c r="T14" s="841"/>
      <c r="U14" s="842"/>
      <c r="V14" s="675"/>
      <c r="W14" s="1411" t="s">
        <v>2864</v>
      </c>
      <c r="X14" s="1412"/>
      <c r="Y14" s="1413"/>
      <c r="Z14" s="674"/>
      <c r="AA14" s="674"/>
    </row>
    <row r="15" spans="1:30" ht="59.25" customHeight="1" x14ac:dyDescent="0.25">
      <c r="A15" s="714">
        <v>1501</v>
      </c>
      <c r="B15" s="715" t="s">
        <v>84</v>
      </c>
      <c r="C15" s="715" t="s">
        <v>103</v>
      </c>
      <c r="D15" s="715" t="s">
        <v>2854</v>
      </c>
      <c r="E15" s="715" t="s">
        <v>131</v>
      </c>
      <c r="F15" s="715" t="s">
        <v>94</v>
      </c>
      <c r="G15" s="714">
        <v>10</v>
      </c>
      <c r="H15" s="716" t="s">
        <v>39</v>
      </c>
      <c r="I15" s="716"/>
      <c r="J15" s="714">
        <v>1</v>
      </c>
      <c r="K15" s="1089" t="s">
        <v>2996</v>
      </c>
      <c r="L15" s="993">
        <v>452</v>
      </c>
      <c r="M15" s="994">
        <v>11316930.91</v>
      </c>
      <c r="N15" s="994">
        <f t="shared" ref="N15:N22" si="2">SUM(L15*M15)</f>
        <v>5115252771.3199997</v>
      </c>
      <c r="O15" s="994">
        <v>0</v>
      </c>
      <c r="P15" s="994">
        <f t="shared" ref="P15:P22" si="3">SUM(N15+O15)</f>
        <v>5115252771.3199997</v>
      </c>
      <c r="Q15" s="995">
        <v>0</v>
      </c>
      <c r="R15" s="994">
        <f t="shared" ref="R15:R22" si="4">SUM(P15-Q15)</f>
        <v>5115252771.3199997</v>
      </c>
      <c r="S15" s="941"/>
      <c r="T15" s="841"/>
      <c r="U15" s="843"/>
      <c r="V15" s="843"/>
      <c r="W15" s="930"/>
      <c r="X15" s="931"/>
      <c r="Y15" s="932"/>
      <c r="AA15" s="847"/>
      <c r="AB15" s="717"/>
      <c r="AC15" s="717"/>
      <c r="AD15" s="494"/>
    </row>
    <row r="16" spans="1:30" ht="54" customHeight="1" x14ac:dyDescent="0.25">
      <c r="A16" s="718">
        <v>1501</v>
      </c>
      <c r="B16" s="719" t="s">
        <v>84</v>
      </c>
      <c r="C16" s="719" t="s">
        <v>103</v>
      </c>
      <c r="D16" s="719" t="s">
        <v>2854</v>
      </c>
      <c r="E16" s="719" t="s">
        <v>131</v>
      </c>
      <c r="F16" s="719" t="s">
        <v>94</v>
      </c>
      <c r="G16" s="714">
        <v>10</v>
      </c>
      <c r="H16" s="720" t="s">
        <v>39</v>
      </c>
      <c r="I16" s="720"/>
      <c r="J16" s="718">
        <v>2</v>
      </c>
      <c r="K16" s="721" t="s">
        <v>2961</v>
      </c>
      <c r="L16" s="996">
        <v>20</v>
      </c>
      <c r="M16" s="805">
        <v>21583216.940000001</v>
      </c>
      <c r="N16" s="805">
        <f t="shared" si="2"/>
        <v>431664338.80000001</v>
      </c>
      <c r="O16" s="805">
        <v>0</v>
      </c>
      <c r="P16" s="805">
        <f t="shared" si="3"/>
        <v>431664338.80000001</v>
      </c>
      <c r="Q16" s="997">
        <v>0</v>
      </c>
      <c r="R16" s="805">
        <f t="shared" si="4"/>
        <v>431664338.80000001</v>
      </c>
      <c r="S16" s="941"/>
      <c r="T16" s="841"/>
      <c r="U16" s="795"/>
      <c r="V16" s="795"/>
      <c r="W16" s="844"/>
      <c r="X16" s="845"/>
      <c r="Y16" s="846"/>
      <c r="AA16" s="847"/>
      <c r="AB16" s="796"/>
      <c r="AC16" s="717"/>
      <c r="AD16" s="494"/>
    </row>
    <row r="17" spans="1:30" ht="57" customHeight="1" x14ac:dyDescent="0.25">
      <c r="A17" s="718">
        <v>1501</v>
      </c>
      <c r="B17" s="719" t="s">
        <v>84</v>
      </c>
      <c r="C17" s="719" t="s">
        <v>103</v>
      </c>
      <c r="D17" s="719" t="s">
        <v>2854</v>
      </c>
      <c r="E17" s="719" t="s">
        <v>131</v>
      </c>
      <c r="F17" s="719" t="s">
        <v>94</v>
      </c>
      <c r="G17" s="714">
        <v>10</v>
      </c>
      <c r="H17" s="720" t="s">
        <v>39</v>
      </c>
      <c r="I17" s="720"/>
      <c r="J17" s="718">
        <v>3</v>
      </c>
      <c r="K17" s="721" t="s">
        <v>2962</v>
      </c>
      <c r="L17" s="868">
        <v>8</v>
      </c>
      <c r="M17" s="805">
        <v>211634071.03999999</v>
      </c>
      <c r="N17" s="805">
        <f t="shared" si="2"/>
        <v>1693072568.3199999</v>
      </c>
      <c r="O17" s="805">
        <v>0</v>
      </c>
      <c r="P17" s="805">
        <f t="shared" si="3"/>
        <v>1693072568.3199999</v>
      </c>
      <c r="Q17" s="997">
        <v>0</v>
      </c>
      <c r="R17" s="805">
        <f t="shared" si="4"/>
        <v>1693072568.3199999</v>
      </c>
      <c r="S17" s="941"/>
      <c r="T17" s="848"/>
      <c r="U17" s="849"/>
      <c r="V17" s="849"/>
      <c r="W17" s="850"/>
      <c r="X17" s="851"/>
      <c r="Z17" s="846"/>
      <c r="AA17" s="847"/>
      <c r="AB17" s="494"/>
      <c r="AC17" s="494"/>
      <c r="AD17" s="494"/>
    </row>
    <row r="18" spans="1:30" ht="66" customHeight="1" x14ac:dyDescent="0.25">
      <c r="A18" s="718">
        <v>1501</v>
      </c>
      <c r="B18" s="719" t="s">
        <v>84</v>
      </c>
      <c r="C18" s="719" t="s">
        <v>103</v>
      </c>
      <c r="D18" s="719" t="s">
        <v>2854</v>
      </c>
      <c r="E18" s="719" t="s">
        <v>131</v>
      </c>
      <c r="F18" s="719" t="s">
        <v>94</v>
      </c>
      <c r="G18" s="714">
        <v>10</v>
      </c>
      <c r="H18" s="720" t="s">
        <v>39</v>
      </c>
      <c r="I18" s="720"/>
      <c r="J18" s="718">
        <v>4</v>
      </c>
      <c r="K18" s="721" t="s">
        <v>2963</v>
      </c>
      <c r="L18" s="868">
        <v>4</v>
      </c>
      <c r="M18" s="805">
        <v>280002580</v>
      </c>
      <c r="N18" s="805">
        <f t="shared" si="2"/>
        <v>1120010320</v>
      </c>
      <c r="O18" s="805">
        <v>0</v>
      </c>
      <c r="P18" s="805">
        <f t="shared" si="3"/>
        <v>1120010320</v>
      </c>
      <c r="Q18" s="805">
        <v>0</v>
      </c>
      <c r="R18" s="805">
        <f t="shared" si="4"/>
        <v>1120010320</v>
      </c>
      <c r="S18" s="941"/>
      <c r="T18" s="852"/>
      <c r="U18" s="852"/>
      <c r="V18" s="933"/>
      <c r="W18" s="844"/>
      <c r="X18" s="845"/>
      <c r="Y18" s="846"/>
      <c r="Z18" s="845"/>
      <c r="AA18" s="404"/>
      <c r="AB18" s="494"/>
      <c r="AC18" s="494"/>
      <c r="AD18" s="494"/>
    </row>
    <row r="19" spans="1:30" ht="67.5" customHeight="1" x14ac:dyDescent="0.25">
      <c r="A19" s="718">
        <v>1501</v>
      </c>
      <c r="B19" s="719" t="s">
        <v>84</v>
      </c>
      <c r="C19" s="719" t="s">
        <v>103</v>
      </c>
      <c r="D19" s="719" t="s">
        <v>2854</v>
      </c>
      <c r="E19" s="719" t="s">
        <v>131</v>
      </c>
      <c r="F19" s="719" t="s">
        <v>94</v>
      </c>
      <c r="G19" s="714">
        <v>10</v>
      </c>
      <c r="H19" s="720" t="s">
        <v>39</v>
      </c>
      <c r="I19" s="720"/>
      <c r="J19" s="718">
        <v>5</v>
      </c>
      <c r="K19" s="869" t="s">
        <v>2994</v>
      </c>
      <c r="L19" s="868">
        <v>1</v>
      </c>
      <c r="M19" s="805">
        <v>1300000000</v>
      </c>
      <c r="N19" s="805">
        <f t="shared" si="2"/>
        <v>1300000000</v>
      </c>
      <c r="O19" s="805">
        <v>0</v>
      </c>
      <c r="P19" s="805">
        <f t="shared" si="3"/>
        <v>1300000000</v>
      </c>
      <c r="Q19" s="805">
        <v>0</v>
      </c>
      <c r="R19" s="805">
        <f t="shared" si="4"/>
        <v>1300000000</v>
      </c>
      <c r="S19" s="941"/>
      <c r="T19" s="852"/>
      <c r="U19" s="852"/>
      <c r="V19" s="933"/>
      <c r="W19" s="916"/>
      <c r="X19" s="845"/>
      <c r="Y19" s="846"/>
      <c r="Z19" s="845"/>
      <c r="AA19" s="404"/>
      <c r="AB19" s="494"/>
      <c r="AC19" s="494"/>
      <c r="AD19" s="494"/>
    </row>
    <row r="20" spans="1:30" ht="54.75" customHeight="1" x14ac:dyDescent="0.25">
      <c r="A20" s="718">
        <v>1501</v>
      </c>
      <c r="B20" s="719" t="s">
        <v>84</v>
      </c>
      <c r="C20" s="719" t="s">
        <v>103</v>
      </c>
      <c r="D20" s="719" t="s">
        <v>2854</v>
      </c>
      <c r="E20" s="719" t="s">
        <v>131</v>
      </c>
      <c r="F20" s="719" t="s">
        <v>94</v>
      </c>
      <c r="G20" s="714">
        <v>10</v>
      </c>
      <c r="H20" s="720" t="s">
        <v>39</v>
      </c>
      <c r="I20" s="720"/>
      <c r="J20" s="718">
        <v>6</v>
      </c>
      <c r="K20" s="721" t="s">
        <v>2860</v>
      </c>
      <c r="L20" s="996">
        <v>202</v>
      </c>
      <c r="M20" s="805">
        <v>6235495.04</v>
      </c>
      <c r="N20" s="805">
        <f t="shared" si="2"/>
        <v>1259569998.0799999</v>
      </c>
      <c r="O20" s="805">
        <v>0</v>
      </c>
      <c r="P20" s="805">
        <f t="shared" si="3"/>
        <v>1259569998.0799999</v>
      </c>
      <c r="Q20" s="805">
        <v>0</v>
      </c>
      <c r="R20" s="805">
        <f t="shared" si="4"/>
        <v>1259569998.0799999</v>
      </c>
      <c r="S20" s="941"/>
      <c r="T20" s="940"/>
      <c r="U20" s="843"/>
      <c r="V20" s="915"/>
      <c r="W20" s="844"/>
      <c r="X20" s="845"/>
      <c r="Y20" s="894"/>
      <c r="Z20" s="845"/>
      <c r="AA20" s="404"/>
      <c r="AB20" s="494"/>
      <c r="AC20" s="494"/>
      <c r="AD20" s="494"/>
    </row>
    <row r="21" spans="1:30" ht="70.5" customHeight="1" x14ac:dyDescent="0.25">
      <c r="A21" s="718">
        <v>1501</v>
      </c>
      <c r="B21" s="719" t="s">
        <v>84</v>
      </c>
      <c r="C21" s="719" t="s">
        <v>103</v>
      </c>
      <c r="D21" s="719" t="s">
        <v>2854</v>
      </c>
      <c r="E21" s="719" t="s">
        <v>131</v>
      </c>
      <c r="F21" s="719" t="s">
        <v>94</v>
      </c>
      <c r="G21" s="714">
        <v>10</v>
      </c>
      <c r="H21" s="720" t="s">
        <v>39</v>
      </c>
      <c r="I21" s="720"/>
      <c r="J21" s="718">
        <v>7</v>
      </c>
      <c r="K21" s="721" t="s">
        <v>2964</v>
      </c>
      <c r="L21" s="996">
        <v>202</v>
      </c>
      <c r="M21" s="805">
        <v>2526881.1800000002</v>
      </c>
      <c r="N21" s="805">
        <f t="shared" si="2"/>
        <v>510429998.36000001</v>
      </c>
      <c r="O21" s="805">
        <v>0</v>
      </c>
      <c r="P21" s="805">
        <f t="shared" si="3"/>
        <v>510429998.36000001</v>
      </c>
      <c r="Q21" s="805">
        <v>0</v>
      </c>
      <c r="R21" s="805">
        <f t="shared" si="4"/>
        <v>510429998.36000001</v>
      </c>
      <c r="S21" s="941"/>
      <c r="T21" s="956"/>
      <c r="U21" s="843"/>
      <c r="V21" s="957"/>
      <c r="W21" s="916"/>
      <c r="X21" s="845"/>
      <c r="Y21" s="894"/>
      <c r="Z21" s="845"/>
      <c r="AA21" s="404"/>
      <c r="AB21" s="494"/>
      <c r="AC21" s="494"/>
      <c r="AD21" s="494"/>
    </row>
    <row r="22" spans="1:30" ht="62.25" customHeight="1" x14ac:dyDescent="0.25">
      <c r="A22" s="718">
        <v>1501</v>
      </c>
      <c r="B22" s="719" t="s">
        <v>84</v>
      </c>
      <c r="C22" s="719" t="s">
        <v>103</v>
      </c>
      <c r="D22" s="719" t="s">
        <v>2854</v>
      </c>
      <c r="E22" s="719" t="s">
        <v>131</v>
      </c>
      <c r="F22" s="719" t="s">
        <v>94</v>
      </c>
      <c r="G22" s="714">
        <v>10</v>
      </c>
      <c r="H22" s="720" t="s">
        <v>39</v>
      </c>
      <c r="I22" s="720"/>
      <c r="J22" s="718">
        <v>8</v>
      </c>
      <c r="K22" s="721" t="s">
        <v>2995</v>
      </c>
      <c r="L22" s="996">
        <v>1</v>
      </c>
      <c r="M22" s="805">
        <v>70000000</v>
      </c>
      <c r="N22" s="805">
        <f t="shared" si="2"/>
        <v>70000000</v>
      </c>
      <c r="O22" s="805">
        <v>0</v>
      </c>
      <c r="P22" s="805">
        <f t="shared" si="3"/>
        <v>70000000</v>
      </c>
      <c r="Q22" s="805">
        <v>0</v>
      </c>
      <c r="R22" s="805">
        <f t="shared" si="4"/>
        <v>70000000</v>
      </c>
      <c r="S22" s="941"/>
      <c r="T22" s="956"/>
      <c r="U22" s="843"/>
      <c r="V22" s="868"/>
      <c r="W22" s="916"/>
      <c r="X22" s="845"/>
      <c r="Y22" s="894"/>
      <c r="Z22" s="845"/>
      <c r="AA22" s="404"/>
      <c r="AB22" s="494"/>
      <c r="AC22" s="494"/>
      <c r="AD22" s="494"/>
    </row>
    <row r="23" spans="1:30" ht="62.25" customHeight="1" x14ac:dyDescent="0.25">
      <c r="A23" s="718">
        <v>1501</v>
      </c>
      <c r="B23" s="719" t="s">
        <v>84</v>
      </c>
      <c r="C23" s="719" t="s">
        <v>103</v>
      </c>
      <c r="D23" s="719" t="s">
        <v>2854</v>
      </c>
      <c r="E23" s="719" t="s">
        <v>131</v>
      </c>
      <c r="F23" s="719" t="s">
        <v>94</v>
      </c>
      <c r="G23" s="714">
        <v>10</v>
      </c>
      <c r="H23" s="720" t="s">
        <v>39</v>
      </c>
      <c r="I23" s="720"/>
      <c r="J23" s="718">
        <v>9</v>
      </c>
      <c r="K23" s="721" t="s">
        <v>2808</v>
      </c>
      <c r="L23" s="996">
        <v>1</v>
      </c>
      <c r="M23" s="805">
        <v>5.12</v>
      </c>
      <c r="N23" s="805">
        <f t="shared" ref="N23" si="5">SUM(L23*M23)</f>
        <v>5.12</v>
      </c>
      <c r="O23" s="805">
        <v>0</v>
      </c>
      <c r="P23" s="805">
        <f t="shared" ref="P23" si="6">SUM(N23+O23)</f>
        <v>5.12</v>
      </c>
      <c r="Q23" s="805">
        <v>0</v>
      </c>
      <c r="R23" s="805">
        <f t="shared" ref="R23" si="7">SUM(P23-Q23)</f>
        <v>5.12</v>
      </c>
      <c r="S23" s="941"/>
      <c r="T23" s="956"/>
      <c r="U23" s="843"/>
      <c r="V23" s="868"/>
      <c r="W23" s="916"/>
      <c r="X23" s="845"/>
      <c r="Y23" s="894"/>
      <c r="Z23" s="845"/>
      <c r="AA23" s="404"/>
      <c r="AB23" s="494"/>
      <c r="AC23" s="494"/>
      <c r="AD23" s="494"/>
    </row>
    <row r="24" spans="1:30" s="342" customFormat="1" ht="59.25" customHeight="1" thickBot="1" x14ac:dyDescent="0.35">
      <c r="A24" s="1414" t="s">
        <v>2981</v>
      </c>
      <c r="B24" s="1415"/>
      <c r="C24" s="1415"/>
      <c r="D24" s="1415"/>
      <c r="E24" s="1415"/>
      <c r="F24" s="1415"/>
      <c r="G24" s="1415"/>
      <c r="H24" s="1415"/>
      <c r="I24" s="1415"/>
      <c r="J24" s="1415"/>
      <c r="K24" s="1415"/>
      <c r="L24" s="1416"/>
      <c r="M24" s="722">
        <f>SUM(M15:M23)</f>
        <v>1903299180.2299998</v>
      </c>
      <c r="N24" s="722">
        <f t="shared" ref="N24:R24" si="8">SUM(N15:N23)</f>
        <v>11500000000</v>
      </c>
      <c r="O24" s="722">
        <f t="shared" si="8"/>
        <v>0</v>
      </c>
      <c r="P24" s="722">
        <f t="shared" si="8"/>
        <v>11500000000</v>
      </c>
      <c r="Q24" s="722">
        <f t="shared" si="8"/>
        <v>0</v>
      </c>
      <c r="R24" s="722">
        <f t="shared" si="8"/>
        <v>11500000000</v>
      </c>
      <c r="S24" s="942"/>
      <c r="T24" s="841"/>
      <c r="U24" s="354"/>
      <c r="V24" s="854"/>
      <c r="W24" s="855"/>
      <c r="X24" s="856"/>
      <c r="Y24" s="857"/>
      <c r="Z24" s="858"/>
      <c r="AA24" s="355"/>
    </row>
    <row r="25" spans="1:30" ht="69.75" customHeight="1" thickBot="1" x14ac:dyDescent="0.35">
      <c r="A25" s="1071">
        <v>1501</v>
      </c>
      <c r="B25" s="1072" t="s">
        <v>84</v>
      </c>
      <c r="C25" s="1071">
        <v>22</v>
      </c>
      <c r="D25" s="1072" t="s">
        <v>2854</v>
      </c>
      <c r="E25" s="1072" t="s">
        <v>139</v>
      </c>
      <c r="F25" s="1417"/>
      <c r="G25" s="1418"/>
      <c r="H25" s="1418"/>
      <c r="I25" s="1418"/>
      <c r="J25" s="1419"/>
      <c r="K25" s="1073" t="s">
        <v>140</v>
      </c>
      <c r="L25" s="1071"/>
      <c r="M25" s="1074">
        <f t="shared" ref="M25:R25" si="9">+M26</f>
        <v>3500000000</v>
      </c>
      <c r="N25" s="1074">
        <f t="shared" si="9"/>
        <v>3500000000</v>
      </c>
      <c r="O25" s="1074">
        <f t="shared" si="9"/>
        <v>0</v>
      </c>
      <c r="P25" s="1074">
        <f t="shared" si="9"/>
        <v>3500000000</v>
      </c>
      <c r="Q25" s="1075">
        <f t="shared" si="9"/>
        <v>0</v>
      </c>
      <c r="R25" s="1074">
        <f t="shared" si="9"/>
        <v>3500000000</v>
      </c>
      <c r="S25" s="943"/>
      <c r="T25" s="939"/>
      <c r="U25" s="717"/>
      <c r="V25" s="854"/>
      <c r="W25" s="854"/>
      <c r="X25" s="797"/>
      <c r="Y25" s="798"/>
      <c r="Z25" s="412"/>
      <c r="AA25" s="404"/>
    </row>
    <row r="26" spans="1:30" ht="65.25" customHeight="1" thickBot="1" x14ac:dyDescent="0.3">
      <c r="A26" s="1076">
        <v>1501</v>
      </c>
      <c r="B26" s="1077" t="s">
        <v>84</v>
      </c>
      <c r="C26" s="1078">
        <v>22</v>
      </c>
      <c r="D26" s="1077" t="s">
        <v>2854</v>
      </c>
      <c r="E26" s="1077" t="s">
        <v>139</v>
      </c>
      <c r="F26" s="1077" t="s">
        <v>94</v>
      </c>
      <c r="G26" s="1420"/>
      <c r="H26" s="1421"/>
      <c r="I26" s="1421"/>
      <c r="J26" s="1422"/>
      <c r="K26" s="1079" t="s">
        <v>138</v>
      </c>
      <c r="L26" s="1078"/>
      <c r="M26" s="1080">
        <f t="shared" ref="M26:R26" si="10">SUM(M27:M27)</f>
        <v>3500000000</v>
      </c>
      <c r="N26" s="1080">
        <f t="shared" si="10"/>
        <v>3500000000</v>
      </c>
      <c r="O26" s="1080">
        <f t="shared" si="10"/>
        <v>0</v>
      </c>
      <c r="P26" s="1080">
        <f t="shared" si="10"/>
        <v>3500000000</v>
      </c>
      <c r="Q26" s="1080">
        <f t="shared" si="10"/>
        <v>0</v>
      </c>
      <c r="R26" s="1081">
        <f t="shared" si="10"/>
        <v>3500000000</v>
      </c>
      <c r="S26" s="943"/>
      <c r="T26" s="841"/>
      <c r="U26" s="841"/>
      <c r="V26" s="854"/>
      <c r="W26" s="855"/>
      <c r="X26" s="859"/>
      <c r="Y26" s="860"/>
      <c r="Z26" s="861"/>
      <c r="AA26" s="847"/>
    </row>
    <row r="27" spans="1:30" ht="65.25" customHeight="1" x14ac:dyDescent="0.25">
      <c r="A27" s="714">
        <v>1501</v>
      </c>
      <c r="B27" s="715" t="s">
        <v>84</v>
      </c>
      <c r="C27" s="715" t="s">
        <v>103</v>
      </c>
      <c r="D27" s="715" t="s">
        <v>2854</v>
      </c>
      <c r="E27" s="715" t="s">
        <v>139</v>
      </c>
      <c r="F27" s="715" t="s">
        <v>94</v>
      </c>
      <c r="G27" s="714">
        <v>10</v>
      </c>
      <c r="H27" s="716" t="s">
        <v>39</v>
      </c>
      <c r="I27" s="716"/>
      <c r="J27" s="714">
        <v>1</v>
      </c>
      <c r="K27" s="870" t="s">
        <v>2965</v>
      </c>
      <c r="L27" s="921">
        <v>1</v>
      </c>
      <c r="M27" s="994">
        <v>3500000000</v>
      </c>
      <c r="N27" s="994">
        <f t="shared" ref="N27" si="11">SUM(L27*M27)</f>
        <v>3500000000</v>
      </c>
      <c r="O27" s="994">
        <v>0</v>
      </c>
      <c r="P27" s="994">
        <f t="shared" ref="P27" si="12">SUM(N27+O27)</f>
        <v>3500000000</v>
      </c>
      <c r="Q27" s="994"/>
      <c r="R27" s="717">
        <f t="shared" ref="R27" si="13">SUM(P27-Q27)</f>
        <v>3500000000</v>
      </c>
      <c r="S27" s="941"/>
      <c r="T27" s="852"/>
      <c r="U27" s="853"/>
      <c r="V27" s="917"/>
      <c r="W27" s="855"/>
      <c r="X27" s="859"/>
      <c r="Y27" s="860"/>
      <c r="Z27" s="412"/>
      <c r="AA27" s="847"/>
    </row>
    <row r="28" spans="1:30" ht="41.25" customHeight="1" x14ac:dyDescent="0.3">
      <c r="A28" s="1423" t="s">
        <v>2981</v>
      </c>
      <c r="B28" s="1423"/>
      <c r="C28" s="1423"/>
      <c r="D28" s="1423"/>
      <c r="E28" s="1423"/>
      <c r="F28" s="1423"/>
      <c r="G28" s="1423"/>
      <c r="H28" s="1423"/>
      <c r="I28" s="1423"/>
      <c r="J28" s="1423"/>
      <c r="K28" s="1423"/>
      <c r="L28" s="1423"/>
      <c r="M28" s="723">
        <f t="shared" ref="M28:R28" si="14">SUM(M27:M27)</f>
        <v>3500000000</v>
      </c>
      <c r="N28" s="723">
        <f t="shared" si="14"/>
        <v>3500000000</v>
      </c>
      <c r="O28" s="723">
        <f t="shared" si="14"/>
        <v>0</v>
      </c>
      <c r="P28" s="723">
        <f t="shared" si="14"/>
        <v>3500000000</v>
      </c>
      <c r="Q28" s="723">
        <f t="shared" si="14"/>
        <v>0</v>
      </c>
      <c r="R28" s="723">
        <f t="shared" si="14"/>
        <v>3500000000</v>
      </c>
      <c r="S28" s="942"/>
      <c r="T28" s="417"/>
      <c r="U28" s="669"/>
      <c r="V28" s="919">
        <f>SUM(V15:V27)</f>
        <v>0</v>
      </c>
      <c r="W28" s="992">
        <f>SUM(W15:W27)</f>
        <v>0</v>
      </c>
      <c r="X28" s="920">
        <f>W28-V28</f>
        <v>0</v>
      </c>
    </row>
    <row r="29" spans="1:30" ht="44.25" customHeight="1" thickBot="1" x14ac:dyDescent="0.35">
      <c r="A29" s="1424" t="s">
        <v>43</v>
      </c>
      <c r="B29" s="1425"/>
      <c r="C29" s="1425"/>
      <c r="D29" s="1425"/>
      <c r="E29" s="1425"/>
      <c r="F29" s="1425"/>
      <c r="G29" s="1425"/>
      <c r="H29" s="1425"/>
      <c r="I29" s="1425"/>
      <c r="J29" s="1425"/>
      <c r="K29" s="1425"/>
      <c r="L29" s="1426"/>
      <c r="M29" s="723">
        <f t="shared" ref="M29:R29" si="15">M28+M24</f>
        <v>5403299180.2299995</v>
      </c>
      <c r="N29" s="723">
        <f t="shared" si="15"/>
        <v>15000000000</v>
      </c>
      <c r="O29" s="723">
        <f t="shared" si="15"/>
        <v>0</v>
      </c>
      <c r="P29" s="723">
        <f t="shared" si="15"/>
        <v>15000000000</v>
      </c>
      <c r="Q29" s="723">
        <f t="shared" si="15"/>
        <v>0</v>
      </c>
      <c r="R29" s="723">
        <f t="shared" si="15"/>
        <v>15000000000</v>
      </c>
      <c r="S29" s="942"/>
      <c r="V29" s="919"/>
      <c r="W29" s="920"/>
      <c r="X29" s="920"/>
      <c r="Z29" s="862"/>
      <c r="AA29" s="494"/>
    </row>
    <row r="30" spans="1:30" ht="290.25" customHeight="1" x14ac:dyDescent="0.25">
      <c r="A30" s="1274" t="s">
        <v>2988</v>
      </c>
      <c r="B30" s="1275"/>
      <c r="C30" s="1275"/>
      <c r="D30" s="1275"/>
      <c r="E30" s="1275"/>
      <c r="F30" s="1275"/>
      <c r="G30" s="1275"/>
      <c r="H30" s="1275"/>
      <c r="I30" s="1275"/>
      <c r="J30" s="1275"/>
      <c r="K30" s="1276"/>
      <c r="L30" s="887" t="s">
        <v>44</v>
      </c>
      <c r="M30" s="1274" t="s">
        <v>2990</v>
      </c>
      <c r="N30" s="1275"/>
      <c r="O30" s="1276"/>
      <c r="P30" s="1274" t="s">
        <v>2986</v>
      </c>
      <c r="Q30" s="1275"/>
      <c r="R30" s="1276"/>
      <c r="S30" s="944"/>
      <c r="W30" s="862"/>
      <c r="Y30" s="862"/>
      <c r="Z30" s="374"/>
      <c r="AA30" s="374"/>
    </row>
    <row r="31" spans="1:30" ht="42" customHeight="1" x14ac:dyDescent="0.25">
      <c r="A31" s="1406" t="s">
        <v>45</v>
      </c>
      <c r="B31" s="1407"/>
      <c r="C31" s="1408">
        <v>45658</v>
      </c>
      <c r="D31" s="1408"/>
      <c r="E31" s="1408"/>
      <c r="F31" s="1408"/>
      <c r="G31" s="1408"/>
      <c r="H31" s="1408"/>
      <c r="I31" s="1408"/>
      <c r="J31" s="1408"/>
      <c r="K31" s="1409"/>
      <c r="L31" s="724" t="str">
        <f>+A31</f>
        <v>FECHA:</v>
      </c>
      <c r="M31" s="1408">
        <f>+C31</f>
        <v>45658</v>
      </c>
      <c r="N31" s="1407"/>
      <c r="O31" s="1407"/>
      <c r="P31" s="725" t="str">
        <f>+L31</f>
        <v>FECHA:</v>
      </c>
      <c r="Q31" s="1408">
        <f>+M31</f>
        <v>45658</v>
      </c>
      <c r="R31" s="1410"/>
      <c r="S31" s="929"/>
    </row>
    <row r="32" spans="1:30" s="371" customFormat="1" ht="32.25" customHeight="1" x14ac:dyDescent="0.25">
      <c r="A32" s="293"/>
      <c r="B32" s="293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801"/>
      <c r="R32" s="293"/>
      <c r="S32" s="293"/>
      <c r="Y32" s="799"/>
    </row>
    <row r="33" spans="1:19" ht="32.25" customHeight="1" x14ac:dyDescent="0.25"/>
    <row r="34" spans="1:19" ht="45.75" customHeight="1" x14ac:dyDescent="0.25">
      <c r="O34" s="802"/>
      <c r="P34" s="420" t="s">
        <v>86</v>
      </c>
      <c r="Q34" s="802">
        <f>+Q29</f>
        <v>0</v>
      </c>
      <c r="R34" s="413"/>
      <c r="S34" s="918"/>
    </row>
    <row r="35" spans="1:19" ht="39.75" customHeight="1" x14ac:dyDescent="0.25">
      <c r="A35" s="371"/>
      <c r="B35" s="371"/>
      <c r="C35" s="371"/>
      <c r="D35" s="371"/>
      <c r="E35" s="371"/>
      <c r="F35" s="371"/>
      <c r="G35" s="371"/>
      <c r="H35" s="371"/>
      <c r="I35" s="371"/>
      <c r="J35" s="371"/>
      <c r="K35" s="371"/>
      <c r="L35" s="371"/>
      <c r="M35" s="863"/>
      <c r="N35" s="371"/>
      <c r="O35" s="371"/>
      <c r="P35" s="420" t="s">
        <v>58</v>
      </c>
      <c r="Q35" s="802">
        <v>0</v>
      </c>
      <c r="R35" s="864"/>
      <c r="S35" s="864"/>
    </row>
    <row r="36" spans="1:19" ht="20.25" x14ac:dyDescent="0.25">
      <c r="O36" s="494"/>
      <c r="P36" s="420" t="s">
        <v>85</v>
      </c>
      <c r="Q36" s="803">
        <f>+Q35-Q34</f>
        <v>0</v>
      </c>
      <c r="R36" s="865"/>
      <c r="S36" s="865"/>
    </row>
    <row r="37" spans="1:19" ht="20.25" x14ac:dyDescent="0.3">
      <c r="P37" s="372"/>
      <c r="Q37" s="866"/>
      <c r="R37" s="865"/>
      <c r="S37" s="865"/>
    </row>
    <row r="38" spans="1:19" x14ac:dyDescent="0.25">
      <c r="Q38" s="1007"/>
    </row>
    <row r="39" spans="1:19" x14ac:dyDescent="0.25">
      <c r="Q39" s="867"/>
    </row>
    <row r="40" spans="1:19" x14ac:dyDescent="0.25">
      <c r="Q40" s="1008"/>
    </row>
    <row r="48" spans="1:19" x14ac:dyDescent="0.25">
      <c r="Q48" s="804"/>
    </row>
  </sheetData>
  <mergeCells count="52">
    <mergeCell ref="A9:G9"/>
    <mergeCell ref="A1:G1"/>
    <mergeCell ref="H1:P2"/>
    <mergeCell ref="Q1:R4"/>
    <mergeCell ref="T1:AA8"/>
    <mergeCell ref="A2:G2"/>
    <mergeCell ref="A3:G3"/>
    <mergeCell ref="H3:P4"/>
    <mergeCell ref="A4:G4"/>
    <mergeCell ref="A5:R5"/>
    <mergeCell ref="L6:R6"/>
    <mergeCell ref="A7:F7"/>
    <mergeCell ref="G7:K7"/>
    <mergeCell ref="L7:M7"/>
    <mergeCell ref="L8:M8"/>
    <mergeCell ref="H9:K9"/>
    <mergeCell ref="L9:M9"/>
    <mergeCell ref="Z9:Z12"/>
    <mergeCell ref="AA9:AA12"/>
    <mergeCell ref="AB9:AD11"/>
    <mergeCell ref="L10:M10"/>
    <mergeCell ref="M11:M12"/>
    <mergeCell ref="T9:T12"/>
    <mergeCell ref="U9:U12"/>
    <mergeCell ref="V9:V12"/>
    <mergeCell ref="W9:W12"/>
    <mergeCell ref="X9:X12"/>
    <mergeCell ref="Y9:Y12"/>
    <mergeCell ref="R11:R12"/>
    <mergeCell ref="A29:L29"/>
    <mergeCell ref="N11:N12"/>
    <mergeCell ref="O11:O12"/>
    <mergeCell ref="P11:P12"/>
    <mergeCell ref="Q11:Q12"/>
    <mergeCell ref="F13:J13"/>
    <mergeCell ref="A11:F11"/>
    <mergeCell ref="G11:G12"/>
    <mergeCell ref="H11:I11"/>
    <mergeCell ref="J11:K11"/>
    <mergeCell ref="L11:L12"/>
    <mergeCell ref="W14:Y14"/>
    <mergeCell ref="A24:L24"/>
    <mergeCell ref="F25:J25"/>
    <mergeCell ref="G26:J26"/>
    <mergeCell ref="A28:L28"/>
    <mergeCell ref="A30:K30"/>
    <mergeCell ref="M30:O30"/>
    <mergeCell ref="P30:R30"/>
    <mergeCell ref="A31:B31"/>
    <mergeCell ref="C31:K31"/>
    <mergeCell ref="M31:O31"/>
    <mergeCell ref="Q31:R31"/>
  </mergeCells>
  <printOptions horizontalCentered="1"/>
  <pageMargins left="0.19685039370078741" right="0.19685039370078741" top="0.59055118110236227" bottom="0.59055118110236227" header="0.31496062992125984" footer="0.31496062992125984"/>
  <pageSetup scale="26" fitToHeight="0" orientation="landscape" r:id="rId1"/>
  <headerFooter>
    <oddFooter>&amp;CPágina &amp;P de &amp;N</oddFooter>
  </headerFooter>
  <colBreaks count="1" manualBreakCount="1">
    <brk id="19" max="2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18</vt:i4>
      </vt:variant>
    </vt:vector>
  </HeadingPairs>
  <TitlesOfParts>
    <vt:vector size="30" baseType="lpstr">
      <vt:lpstr>Unidades 2021</vt:lpstr>
      <vt:lpstr>Inversión 2022</vt:lpstr>
      <vt:lpstr>3.Fuert</vt:lpstr>
      <vt:lpstr>VF COMANDOS</vt:lpstr>
      <vt:lpstr>Presentación Z-1</vt:lpstr>
      <vt:lpstr>1. Infraestructura Operativ </vt:lpstr>
      <vt:lpstr>2. Armamento </vt:lpstr>
      <vt:lpstr>3. Movilidad </vt:lpstr>
      <vt:lpstr>4. Desarrollo Tecnologico</vt:lpstr>
      <vt:lpstr>5. Aeronautico</vt:lpstr>
      <vt:lpstr>6. Infraestructura DIBIE </vt:lpstr>
      <vt:lpstr>7. Vacacionales DIBIE</vt:lpstr>
      <vt:lpstr>'1. Infraestructura Operativ '!Área_de_impresión</vt:lpstr>
      <vt:lpstr>'2. Armamento '!Área_de_impresión</vt:lpstr>
      <vt:lpstr>'3. Movilidad '!Área_de_impresión</vt:lpstr>
      <vt:lpstr>'3.Fuert'!Área_de_impresión</vt:lpstr>
      <vt:lpstr>'4. Desarrollo Tecnologico'!Área_de_impresión</vt:lpstr>
      <vt:lpstr>'5. Aeronautico'!Área_de_impresión</vt:lpstr>
      <vt:lpstr>'6. Infraestructura DIBIE '!Área_de_impresión</vt:lpstr>
      <vt:lpstr>'7. Vacacionales DIBIE'!Área_de_impresión</vt:lpstr>
      <vt:lpstr>'Inversión 2022'!Área_de_impresión</vt:lpstr>
      <vt:lpstr>'VF COMANDOS'!Área_de_impresión</vt:lpstr>
      <vt:lpstr>'1. Infraestructura Operativ '!Títulos_a_imprimir</vt:lpstr>
      <vt:lpstr>'2. Armamento '!Títulos_a_imprimir</vt:lpstr>
      <vt:lpstr>'3. Movilidad '!Títulos_a_imprimir</vt:lpstr>
      <vt:lpstr>'4. Desarrollo Tecnologico'!Títulos_a_imprimir</vt:lpstr>
      <vt:lpstr>'5. Aeronautico'!Títulos_a_imprimir</vt:lpstr>
      <vt:lpstr>'6. Infraestructura DIBIE '!Títulos_a_imprimir</vt:lpstr>
      <vt:lpstr>'7. Vacacionales DIBIE'!Títulos_a_imprimir</vt:lpstr>
      <vt:lpstr>'VF COMANDOS'!Títulos_a_imprimir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2025-01-27T19:26:44Z</dcterms:modified>
</cp:coreProperties>
</file>