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FPLA - MONICA LIZETH SAMACÁ HERNANDEZ\GUSPE\2026\INVERSIÓN\1. PLAN DE COMPRAS\CARGUE LEY DE TRANSPARENCIA\"/>
    </mc:Choice>
  </mc:AlternateContent>
  <xr:revisionPtr revIDLastSave="0" documentId="13_ncr:1_{6843EA4F-E88E-44FB-AB59-2E869E2108D7}" xr6:coauthVersionLast="47" xr6:coauthVersionMax="47" xr10:uidLastSave="{00000000-0000-0000-0000-000000000000}"/>
  <bookViews>
    <workbookView xWindow="28680" yWindow="-120" windowWidth="29040" windowHeight="15720" xr2:uid="{C464F343-592A-4336-98DC-7ED17CA08EEC}"/>
  </bookViews>
  <sheets>
    <sheet name="1. Infraestructura Operativa" sheetId="1" r:id="rId1"/>
    <sheet name="2. Equipo Biomedico" sheetId="3" r:id="rId2"/>
    <sheet name="3. Movilidad Salud" sheetId="4" r:id="rId3"/>
    <sheet name="4. Sitemas de Información" sheetId="5" r:id="rId4"/>
  </sheets>
  <externalReferences>
    <externalReference r:id="rId5"/>
    <externalReference r:id="rId6"/>
    <externalReference r:id="rId7"/>
    <externalReference r:id="rId8"/>
  </externalReferences>
  <definedNames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CellBasedFunctionStatus" localSheetId="2" hidden="1">"2_2_2_2_2"</definedName>
    <definedName name="__FPMExcelClient_CellBasedFunctionStatus" localSheetId="3" hidden="1">"2_2_2_2_2"</definedName>
    <definedName name="_xlnm._FilterDatabase" localSheetId="1" hidden="1">'2. Equipo Biomedico'!$A$6:$R$101</definedName>
    <definedName name="_xlnm.Print_Area" localSheetId="0">'1. Infraestructura Operativa'!$A$1:$R$31</definedName>
    <definedName name="_xlnm.Print_Area" localSheetId="1">'2. Equipo Biomedico'!$A$1:$R$103</definedName>
    <definedName name="_xlnm.Print_Area" localSheetId="2">'3. Movilidad Salud'!$A$1:$R$30</definedName>
    <definedName name="_xlnm.Print_Area" localSheetId="3">'4. Sitemas de Información'!$A$1:$R$29</definedName>
    <definedName name="dijin" localSheetId="0">[1]USUARIOS_BPIN_WEB!#REF!</definedName>
    <definedName name="dijin" localSheetId="1">[1]USUARIOS_BPIN_WEB!#REF!</definedName>
    <definedName name="dijin" localSheetId="2">[1]USUARIOS_BPIN_WEB!#REF!</definedName>
    <definedName name="dijin" localSheetId="3">[1]USUARIOS_BPIN_WEB!#REF!</definedName>
    <definedName name="dijin">[1]USUARIOS_BPIN_WEB!#REF!</definedName>
    <definedName name="ESTACIONES" localSheetId="0">[1]USUARIOS_BPIN_WEB!#REF!</definedName>
    <definedName name="ESTACIONES" localSheetId="1">[1]USUARIOS_BPIN_WEB!#REF!</definedName>
    <definedName name="ESTACIONES" localSheetId="2">[1]USUARIOS_BPIN_WEB!#REF!</definedName>
    <definedName name="ESTACIONES" localSheetId="3">[1]USUARIOS_BPIN_WEB!#REF!</definedName>
    <definedName name="ESTACIONES">[1]USUARIOS_BPIN_WEB!#REF!</definedName>
    <definedName name="OLE_LINK1" localSheetId="0">'1. Infraestructura Operativa'!#REF!</definedName>
    <definedName name="OLE_LINK1" localSheetId="1">'2. Equipo Biomedico'!#REF!</definedName>
    <definedName name="OLE_LINK1" localSheetId="2">'3. Movilidad Salud'!#REF!</definedName>
    <definedName name="OLE_LINK1" localSheetId="3">'4. Sitemas de Información'!#REF!</definedName>
    <definedName name="Perfil" localSheetId="0">[2]Hoja1!$D$1:$D$3</definedName>
    <definedName name="Perfil" localSheetId="1">[4]Hoja1!$D$1:$D$3</definedName>
    <definedName name="Perfil" localSheetId="2">[4]Hoja1!$D$1:$D$3</definedName>
    <definedName name="Perfil" localSheetId="3">[4]Hoja1!$D$1:$D$3</definedName>
    <definedName name="Perfil">[3]Hoja1!$D$1:$D$3</definedName>
    <definedName name="SegUsuario" localSheetId="0">[1]USUARIOS_BPIN_WEB!#REF!</definedName>
    <definedName name="SegUsuario" localSheetId="1">[1]USUARIOS_BPIN_WEB!#REF!</definedName>
    <definedName name="SegUsuario" localSheetId="2">[1]USUARIOS_BPIN_WEB!#REF!</definedName>
    <definedName name="SegUsuario" localSheetId="3">[1]USUARIOS_BPIN_WEB!#REF!</definedName>
    <definedName name="SegUsuario">[1]USUARIOS_BPIN_WEB!#REF!</definedName>
    <definedName name="_xlnm.Print_Titles" localSheetId="0">'1. Infraestructura Operativa'!$1:$12</definedName>
    <definedName name="_xlnm.Print_Titles" localSheetId="1">'2. Equipo Biomedico'!$1:$12</definedName>
    <definedName name="_xlnm.Print_Titles" localSheetId="2">'3. Movilidad Salud'!$1:$12</definedName>
    <definedName name="_xlnm.Print_Titles" localSheetId="3">'4. Sitemas de Información'!$1:$12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5" l="1"/>
  <c r="M17" i="5"/>
  <c r="R17" i="5"/>
  <c r="P18" i="5"/>
  <c r="P17" i="5" s="1"/>
  <c r="P19" i="5"/>
  <c r="P21" i="5"/>
  <c r="L29" i="5"/>
  <c r="P29" i="5" s="1"/>
  <c r="M29" i="5"/>
  <c r="Q29" i="5"/>
  <c r="M16" i="4" l="1"/>
  <c r="P16" i="4" s="1"/>
  <c r="R16" i="4" s="1"/>
  <c r="M18" i="4"/>
  <c r="P18" i="4" s="1"/>
  <c r="R18" i="4" s="1"/>
  <c r="P20" i="4"/>
  <c r="R20" i="4" s="1"/>
  <c r="M22" i="4"/>
  <c r="P22" i="4"/>
  <c r="R22" i="4" s="1"/>
  <c r="M27" i="4"/>
  <c r="M28" i="4" s="1"/>
  <c r="L30" i="4"/>
  <c r="P30" i="4" s="1"/>
  <c r="R23" i="4" l="1"/>
  <c r="R27" i="4" s="1"/>
  <c r="R28" i="4" s="1"/>
  <c r="P23" i="4"/>
  <c r="P27" i="4" s="1"/>
  <c r="P28" i="4" s="1"/>
  <c r="M103" i="3"/>
  <c r="Q103" i="3" s="1"/>
  <c r="L103" i="3"/>
  <c r="P103" i="3" s="1"/>
  <c r="P97" i="3"/>
  <c r="R97" i="3" s="1"/>
  <c r="R96" i="3"/>
  <c r="P96" i="3"/>
  <c r="P95" i="3"/>
  <c r="R95" i="3" s="1"/>
  <c r="P94" i="3"/>
  <c r="R94" i="3" s="1"/>
  <c r="P93" i="3"/>
  <c r="R93" i="3" s="1"/>
  <c r="P92" i="3"/>
  <c r="R92" i="3" s="1"/>
  <c r="P91" i="3"/>
  <c r="R91" i="3" s="1"/>
  <c r="R90" i="3"/>
  <c r="P90" i="3"/>
  <c r="P89" i="3"/>
  <c r="R89" i="3" s="1"/>
  <c r="P88" i="3"/>
  <c r="R88" i="3" s="1"/>
  <c r="P87" i="3"/>
  <c r="R87" i="3" s="1"/>
  <c r="P86" i="3"/>
  <c r="R86" i="3" s="1"/>
  <c r="P85" i="3"/>
  <c r="R85" i="3" s="1"/>
  <c r="P84" i="3"/>
  <c r="R84" i="3" s="1"/>
  <c r="P83" i="3"/>
  <c r="R83" i="3" s="1"/>
  <c r="P82" i="3"/>
  <c r="R82" i="3" s="1"/>
  <c r="P81" i="3"/>
  <c r="R81" i="3" s="1"/>
  <c r="P80" i="3"/>
  <c r="R80" i="3" s="1"/>
  <c r="P79" i="3"/>
  <c r="R79" i="3" s="1"/>
  <c r="R78" i="3"/>
  <c r="P78" i="3"/>
  <c r="P77" i="3"/>
  <c r="R77" i="3" s="1"/>
  <c r="P76" i="3"/>
  <c r="R76" i="3" s="1"/>
  <c r="P75" i="3"/>
  <c r="R75" i="3" s="1"/>
  <c r="P74" i="3"/>
  <c r="R74" i="3" s="1"/>
  <c r="P73" i="3"/>
  <c r="R73" i="3" s="1"/>
  <c r="P72" i="3"/>
  <c r="R72" i="3" s="1"/>
  <c r="P71" i="3"/>
  <c r="R71" i="3" s="1"/>
  <c r="P70" i="3"/>
  <c r="R70" i="3" s="1"/>
  <c r="P69" i="3"/>
  <c r="R69" i="3" s="1"/>
  <c r="P68" i="3"/>
  <c r="R68" i="3" s="1"/>
  <c r="P67" i="3"/>
  <c r="R67" i="3" s="1"/>
  <c r="P66" i="3"/>
  <c r="R66" i="3" s="1"/>
  <c r="P65" i="3"/>
  <c r="R65" i="3" s="1"/>
  <c r="P64" i="3"/>
  <c r="R64" i="3" s="1"/>
  <c r="P63" i="3"/>
  <c r="R63" i="3" s="1"/>
  <c r="P62" i="3"/>
  <c r="R62" i="3" s="1"/>
  <c r="P61" i="3"/>
  <c r="R61" i="3" s="1"/>
  <c r="P60" i="3"/>
  <c r="R60" i="3" s="1"/>
  <c r="P59" i="3"/>
  <c r="R59" i="3" s="1"/>
  <c r="P58" i="3"/>
  <c r="R58" i="3" s="1"/>
  <c r="P57" i="3"/>
  <c r="R57" i="3" s="1"/>
  <c r="P56" i="3"/>
  <c r="R56" i="3" s="1"/>
  <c r="P55" i="3"/>
  <c r="R55" i="3" s="1"/>
  <c r="P54" i="3"/>
  <c r="R54" i="3" s="1"/>
  <c r="P53" i="3"/>
  <c r="R53" i="3" s="1"/>
  <c r="P52" i="3"/>
  <c r="R52" i="3" s="1"/>
  <c r="P51" i="3"/>
  <c r="R51" i="3" s="1"/>
  <c r="P50" i="3"/>
  <c r="R50" i="3" s="1"/>
  <c r="P49" i="3"/>
  <c r="R49" i="3" s="1"/>
  <c r="P48" i="3"/>
  <c r="R48" i="3" s="1"/>
  <c r="P47" i="3"/>
  <c r="R47" i="3" s="1"/>
  <c r="P46" i="3"/>
  <c r="R46" i="3" s="1"/>
  <c r="P45" i="3"/>
  <c r="R45" i="3" s="1"/>
  <c r="P44" i="3"/>
  <c r="R44" i="3" s="1"/>
  <c r="P43" i="3"/>
  <c r="R43" i="3" s="1"/>
  <c r="P42" i="3"/>
  <c r="R42" i="3" s="1"/>
  <c r="P41" i="3"/>
  <c r="R41" i="3" s="1"/>
  <c r="P40" i="3"/>
  <c r="R40" i="3" s="1"/>
  <c r="P39" i="3"/>
  <c r="R39" i="3" s="1"/>
  <c r="P38" i="3"/>
  <c r="R38" i="3" s="1"/>
  <c r="P37" i="3"/>
  <c r="R37" i="3" s="1"/>
  <c r="R36" i="3"/>
  <c r="P36" i="3"/>
  <c r="P35" i="3"/>
  <c r="R35" i="3" s="1"/>
  <c r="P34" i="3"/>
  <c r="R34" i="3" s="1"/>
  <c r="P33" i="3"/>
  <c r="R33" i="3" s="1"/>
  <c r="P32" i="3"/>
  <c r="R32" i="3" s="1"/>
  <c r="P31" i="3"/>
  <c r="R31" i="3" s="1"/>
  <c r="P30" i="3"/>
  <c r="R30" i="3" s="1"/>
  <c r="P29" i="3"/>
  <c r="R29" i="3" s="1"/>
  <c r="P28" i="3"/>
  <c r="R28" i="3" s="1"/>
  <c r="P27" i="3"/>
  <c r="R27" i="3" s="1"/>
  <c r="P26" i="3"/>
  <c r="R26" i="3" s="1"/>
  <c r="P25" i="3"/>
  <c r="R25" i="3" s="1"/>
  <c r="P24" i="3"/>
  <c r="R24" i="3" s="1"/>
  <c r="P23" i="3"/>
  <c r="R23" i="3" s="1"/>
  <c r="P22" i="3"/>
  <c r="R22" i="3" s="1"/>
  <c r="P21" i="3"/>
  <c r="R21" i="3" s="1"/>
  <c r="P20" i="3"/>
  <c r="R20" i="3" s="1"/>
  <c r="P19" i="3"/>
  <c r="R19" i="3" s="1"/>
  <c r="P18" i="3"/>
  <c r="R18" i="3" s="1"/>
  <c r="P17" i="3"/>
  <c r="R17" i="3" s="1"/>
  <c r="M13" i="3"/>
  <c r="M98" i="3" s="1"/>
  <c r="M99" i="3" s="1"/>
  <c r="M100" i="3" s="1"/>
  <c r="P13" i="3" l="1"/>
  <c r="R13" i="3" l="1"/>
  <c r="P98" i="3"/>
  <c r="P99" i="3" l="1"/>
  <c r="R98" i="3"/>
  <c r="P100" i="3" l="1"/>
  <c r="R100" i="3" s="1"/>
  <c r="R99" i="3"/>
  <c r="P28" i="1" l="1"/>
  <c r="M28" i="1"/>
  <c r="P19" i="1"/>
  <c r="R19" i="1" s="1"/>
  <c r="P18" i="1"/>
  <c r="R18" i="1" s="1"/>
  <c r="P16" i="1"/>
  <c r="P21" i="1"/>
  <c r="R21" i="1" s="1"/>
  <c r="P20" i="1"/>
  <c r="R20" i="1" s="1"/>
  <c r="P17" i="1"/>
  <c r="R17" i="1" s="1"/>
  <c r="P24" i="1"/>
  <c r="R24" i="1" s="1"/>
  <c r="Q31" i="1" l="1"/>
  <c r="M31" i="1"/>
  <c r="L31" i="1" l="1"/>
  <c r="P31" i="1" s="1"/>
  <c r="P29" i="1" l="1"/>
  <c r="R16" i="1"/>
  <c r="R28" i="1" s="1"/>
  <c r="M29" i="1"/>
  <c r="P13" i="1"/>
  <c r="R13" i="1" s="1"/>
  <c r="R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OFPLA - ANGIE CAROLINA RAMIREZ RUBIANO</author>
  </authors>
  <commentList>
    <comment ref="A28" authorId="0" shapeId="0" xr:uid="{E9601195-9E26-4229-87CD-E6A6ECA988D0}">
      <text>
        <r>
          <rPr>
            <b/>
            <sz val="9"/>
            <color indexed="81"/>
            <rFont val="Tahoma"/>
            <family val="2"/>
          </rPr>
          <t>OFPLA - ANGIE CAROLINA RAMIREZ RUBIANO:</t>
        </r>
        <r>
          <rPr>
            <sz val="9"/>
            <color indexed="81"/>
            <rFont val="Tahoma"/>
            <family val="2"/>
          </rPr>
          <t xml:space="preserve">
Subtotal de acuerdo al recurso correspondiente de entrada de recursos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DISAN - RUTH MARGARITA HIDALGO URREGO</author>
    <author>OFPLA - ANGIE CAROLINA RAMIREZ RUBIANO</author>
  </authors>
  <commentList>
    <comment ref="J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SE EGISTRA EL CÓDIGO  Códigos UNSPSC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OFPLA - ANGIE CAROLINA RAMIREZ RUBIANO:</t>
        </r>
        <r>
          <rPr>
            <sz val="9"/>
            <color indexed="81"/>
            <rFont val="Tahoma"/>
            <family val="2"/>
          </rPr>
          <t xml:space="preserve">
Subtotal de acuerdo al recurso correspondiente de entrada de recursos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OFPLA - ANGIE CAROLINA RAMIREZ RUBIANO</author>
  </authors>
  <commentList>
    <comment ref="A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OFPLA - ANGIE CAROLINA RAMIREZ RUBIANO:</t>
        </r>
        <r>
          <rPr>
            <sz val="9"/>
            <color indexed="81"/>
            <rFont val="Tahoma"/>
            <family val="2"/>
          </rPr>
          <t xml:space="preserve">
Subtotal de acuerdo al recurso correspondiente de entrada de recursos</t>
        </r>
      </text>
    </comment>
  </commentList>
</comments>
</file>

<file path=xl/sharedStrings.xml><?xml version="1.0" encoding="utf-8"?>
<sst xmlns="http://schemas.openxmlformats.org/spreadsheetml/2006/main" count="521" uniqueCount="157">
  <si>
    <t>POLICÍA NACIONAL</t>
  </si>
  <si>
    <t>Total apropiación recurso 16</t>
  </si>
  <si>
    <t>Total apropiación recurso 50</t>
  </si>
  <si>
    <t>CODIGO PRESUPUESTAL</t>
  </si>
  <si>
    <t>RECURSO</t>
  </si>
  <si>
    <t>SITUACIÓN DE FONDOS</t>
  </si>
  <si>
    <t>ITEMS</t>
  </si>
  <si>
    <t>CANT.</t>
  </si>
  <si>
    <t>VALOR UNITARIO $</t>
  </si>
  <si>
    <t>SUBTOTAL $</t>
  </si>
  <si>
    <t>GASTOS NACIONALIZACIÓN $</t>
  </si>
  <si>
    <t>VALOR TOTAL 
POR ITEM $</t>
  </si>
  <si>
    <t>EJECUTADO $</t>
  </si>
  <si>
    <t>PENDIENTE $</t>
  </si>
  <si>
    <t>PRG</t>
  </si>
  <si>
    <t>SUB</t>
  </si>
  <si>
    <t>PROY</t>
  </si>
  <si>
    <t>ORD.</t>
  </si>
  <si>
    <t>SUBORD</t>
  </si>
  <si>
    <t>ITEM</t>
  </si>
  <si>
    <t>CSF</t>
  </si>
  <si>
    <t>SSF</t>
  </si>
  <si>
    <t>CONSECUTIVO</t>
  </si>
  <si>
    <t>DESCRIPCIÓN</t>
  </si>
  <si>
    <t>TOTAL GENERAL</t>
  </si>
  <si>
    <t>FECHA:</t>
  </si>
  <si>
    <t>FORMULAR Y EVALUAR PROYECTOS DE INVERSIÓN</t>
  </si>
  <si>
    <t>PLAN ANUAL DE ADQUISICIONES</t>
  </si>
  <si>
    <t>100</t>
  </si>
  <si>
    <t>FORTALECIMIENTO DE LAS INSTALACIONES DE SALUD DE LA POLICÍA NACIONAL</t>
  </si>
  <si>
    <t>x</t>
  </si>
  <si>
    <t>SUBTOTAL RECURSO  Subtotal de acuerdo al recurso correspondiente de entrada de recursos</t>
  </si>
  <si>
    <r>
      <rPr>
        <b/>
        <sz val="11"/>
        <rFont val="Arial"/>
        <family val="2"/>
      </rPr>
      <t>CÓDIGO:</t>
    </r>
    <r>
      <rPr>
        <sz val="11"/>
        <rFont val="Arial"/>
        <family val="2"/>
      </rPr>
      <t xml:space="preserve"> 1DE-FR-0012</t>
    </r>
  </si>
  <si>
    <r>
      <rPr>
        <b/>
        <sz val="11"/>
        <rFont val="Arial"/>
        <family val="2"/>
      </rPr>
      <t>FECHA:</t>
    </r>
    <r>
      <rPr>
        <sz val="11"/>
        <rFont val="Arial"/>
        <family val="2"/>
      </rPr>
      <t xml:space="preserve"> 02-03-2020</t>
    </r>
  </si>
  <si>
    <r>
      <rPr>
        <b/>
        <sz val="11"/>
        <rFont val="Arial"/>
        <family val="2"/>
      </rPr>
      <t xml:space="preserve">VERSIÓN: </t>
    </r>
    <r>
      <rPr>
        <sz val="11"/>
        <rFont val="Arial"/>
        <family val="2"/>
      </rPr>
      <t xml:space="preserve"> 2</t>
    </r>
  </si>
  <si>
    <t xml:space="preserve">Total apropiación recurso 10    </t>
  </si>
  <si>
    <t>CODIGO BPIN : 2018011000592</t>
  </si>
  <si>
    <t xml:space="preserve"> </t>
  </si>
  <si>
    <t>20109B</t>
  </si>
  <si>
    <t>AÑO : 2026</t>
  </si>
  <si>
    <t xml:space="preserve">Realizar la interventoría de los proyectos </t>
  </si>
  <si>
    <t xml:space="preserve">Gestionar obra de construcción de los establecimientos de salud mediana complejidad (Construcción clínica de Tunja - Fase dos)
</t>
  </si>
  <si>
    <t>ADQUISICIÓN DE BIENES Y SERVICIOS - INFRAESTRUCTURA HOSPITALARIA DE NIVEL 2 CONSTRUIDA Y DOTADA - FORTALECIMIENTO DE LAS INSTALACIONES DE SALUD DE LA POLICÍA   NACIONAL</t>
  </si>
  <si>
    <t>ADQUISICIÓN DE BIENES Y SERVICIOS - INFRAESTRUCTURA HOSPITALARIA DE NIVEL 2 CON MANTENIMIENTO - FORTALECIMIENTO DE LAS INSTALACIONES DE SALUD DE LA POLICÍA   NACIONAL</t>
  </si>
  <si>
    <t>1505029</t>
  </si>
  <si>
    <t xml:space="preserve">Total apropiación recurso 11        X   </t>
  </si>
  <si>
    <t>INFRAESTRUCTURA HOSPITALARIA DE NIVEL 2 CONSTRUIDA Y DOTADA</t>
  </si>
  <si>
    <t>INFRAESTRUCTURA HOSPITALARIA DE NIVEL 2 CON MANTENIMIENTO</t>
  </si>
  <si>
    <t>Gestionar las obras para el mantenimiento infraestructura de atención de mediana complejidad (Mantenimiento del establecimiento de sanidad de Soledad)</t>
  </si>
  <si>
    <t>Total apropiación proyecto:        $20.059.000.000,00</t>
  </si>
  <si>
    <t>Realizar estudios, diseños y licencias (Estudios y diseños Construcción clínica de Ibague)</t>
  </si>
  <si>
    <t>Realizar la interventoría de los proyectos (Estudios y diseños Construcción clínica de Ibague)</t>
  </si>
  <si>
    <t>Realizar estudios, diseños y licencias (Estudios y diseños Construcción clínica de Manizales)</t>
  </si>
  <si>
    <t>Realizar la interventoría de los proyectos (Estudios y diseños Construcción clínica de Manizales)</t>
  </si>
  <si>
    <r>
      <rPr>
        <b/>
        <sz val="14"/>
        <rFont val="Arial"/>
        <family val="2"/>
      </rPr>
      <t>CÓDIGO:</t>
    </r>
    <r>
      <rPr>
        <sz val="14"/>
        <rFont val="Arial"/>
        <family val="2"/>
      </rPr>
      <t xml:space="preserve"> 1DE-FR-0012</t>
    </r>
  </si>
  <si>
    <r>
      <rPr>
        <b/>
        <sz val="14"/>
        <rFont val="Arial"/>
        <family val="2"/>
      </rPr>
      <t>FECHA:</t>
    </r>
    <r>
      <rPr>
        <sz val="14"/>
        <rFont val="Arial"/>
        <family val="2"/>
      </rPr>
      <t xml:space="preserve"> 02-03-2020</t>
    </r>
  </si>
  <si>
    <r>
      <rPr>
        <b/>
        <sz val="14"/>
        <rFont val="Arial"/>
        <family val="2"/>
      </rPr>
      <t xml:space="preserve">VERSIÓN: </t>
    </r>
    <r>
      <rPr>
        <sz val="14"/>
        <rFont val="Arial"/>
        <family val="2"/>
      </rPr>
      <t xml:space="preserve"> 2</t>
    </r>
  </si>
  <si>
    <r>
      <t xml:space="preserve">PROYECTO :  </t>
    </r>
    <r>
      <rPr>
        <sz val="14"/>
        <rFont val="Arial"/>
        <family val="2"/>
      </rPr>
      <t>FORTALECIMIENTO DE LAS INSTALACIONES DE SALUD DE LA POLICÍA NACIONAL</t>
    </r>
  </si>
  <si>
    <r>
      <t xml:space="preserve">TOTAL RECURSO </t>
    </r>
    <r>
      <rPr>
        <sz val="14"/>
        <rFont val="Arial"/>
        <family val="2"/>
      </rPr>
      <t>Total de acuerdo al recurso correspondiente de entrada de recursos</t>
    </r>
  </si>
  <si>
    <r>
      <t xml:space="preserve">ELABORÓ: </t>
    </r>
    <r>
      <rPr>
        <b/>
        <sz val="14"/>
        <rFont val="Arial"/>
        <family val="2"/>
      </rPr>
      <t xml:space="preserve">TC. LEONARDO ESPINAL GRANADA
                      Gerente Técnico del Proyecto </t>
    </r>
  </si>
  <si>
    <r>
      <t xml:space="preserve">REVISÓ: </t>
    </r>
    <r>
      <rPr>
        <b/>
        <sz val="14"/>
        <rFont val="Arial"/>
        <family val="2"/>
      </rPr>
      <t>TC JOHANNA PATRICIA FLOREZ SILVA
                  Jefe Grupo Planeación</t>
    </r>
  </si>
  <si>
    <r>
      <t xml:space="preserve">APROBÓ:  </t>
    </r>
    <r>
      <rPr>
        <b/>
        <sz val="14"/>
        <rFont val="Arial"/>
        <family val="2"/>
      </rPr>
      <t>CR JUAN PABLO BLANCO SIERRA
                     Director de Sanidad Policía Nacional</t>
    </r>
  </si>
  <si>
    <t>PROYECTO :</t>
  </si>
  <si>
    <t>FORTALECIMIENTO DE LOS EQUIPOS HOSPITALARIOS PARA LA PRESTACIÓN DEL SERVICIO DE SALUD DE LA POLICÍA NACIONAL</t>
  </si>
  <si>
    <r>
      <t xml:space="preserve">Total apropiación recurso 10             </t>
    </r>
    <r>
      <rPr>
        <b/>
        <sz val="14"/>
        <rFont val="Arial"/>
        <family val="2"/>
      </rPr>
      <t xml:space="preserve"> </t>
    </r>
  </si>
  <si>
    <t>Total apropiación recurso 11</t>
  </si>
  <si>
    <t xml:space="preserve">   X</t>
  </si>
  <si>
    <t xml:space="preserve">CODIGO BPIN : </t>
  </si>
  <si>
    <t>Total apropiación proyecto: $15.000.000.000</t>
  </si>
  <si>
    <t>ÍTEMS</t>
  </si>
  <si>
    <t>X</t>
  </si>
  <si>
    <t>FORTALECIMIENTO DE LOS EQUIPOS HOSPITALARIOS PARA LA PRESTACIÓN DEL SERVICIO DE SALUD DE LA POLICÍA  NACIONAL</t>
  </si>
  <si>
    <t>EQUIPOS Y DISPOSITIVOS MÉDICOS DE ALTA TECNOLOGÍA ADQUIRIDOS</t>
  </si>
  <si>
    <t>ADQUIS. DE BYS - EQUIPOS Y DISPOSITIVOS MÉDICOS DE ALTA TECNOLOGÍA ADQUIRIDOS - FORTALECIMIENTO DE LOS EQUIPOS HOSPITALARIOS PARA LA PRESTACIÓN DEL SERVICIO DE SALUD DE LA POLICÍA  NACIONAL</t>
  </si>
  <si>
    <t>Gestionar la adquisición de equipos médicos para la dotación de los establecimientos desanidad policial</t>
  </si>
  <si>
    <t>SET INSTRUMENTAL CISTOSCOPIO</t>
  </si>
  <si>
    <t>SET INSTRUMENTAL OTORRINOLARINGOLOGIA</t>
  </si>
  <si>
    <t>LITOTRIPTOR CON LASER</t>
  </si>
  <si>
    <t>LAMPARA CIELITICA DOBLE</t>
  </si>
  <si>
    <t>TORRE DE LAPAROSCOPIA CON SHAVER 2 en 1</t>
  </si>
  <si>
    <t xml:space="preserve">SET INSTRUMENTAL LAPAROSCOPIA </t>
  </si>
  <si>
    <t xml:space="preserve">CONGELADOR VERTICAL PEQUEÑO </t>
  </si>
  <si>
    <t xml:space="preserve">SET INSTRUMENTAL BÁSICO </t>
  </si>
  <si>
    <t>ELECTROCARDIÓGRAFO</t>
  </si>
  <si>
    <t>UNIDAD DE EXAMEN DE OTORRINOLARINGOLOGIA</t>
  </si>
  <si>
    <t xml:space="preserve">VIDEONASOLARINGOSCOPIO </t>
  </si>
  <si>
    <t>AUTOREFRACTOMETRO CON QUERATOMETRO</t>
  </si>
  <si>
    <t>FOROPTER DIGITAL</t>
  </si>
  <si>
    <t>LAMPARA DE HENDIDURA</t>
  </si>
  <si>
    <t>LENSOMETRO DIGITAL</t>
  </si>
  <si>
    <t>UNIDAD DE REFRACCION DE OFTALMOLOGÍA</t>
  </si>
  <si>
    <t>EQUIPO DE ORGANOS DE LOS SENTIDOS CON OFTALMOSCOPIO, RETINOSCOPIO Y TRANSILUMINADOR</t>
  </si>
  <si>
    <t>OFTALMOSCOPIO INDIRECTO</t>
  </si>
  <si>
    <t>TORRE DE ENDOSCOPIA</t>
  </si>
  <si>
    <t>ELECTROBISTURÍ</t>
  </si>
  <si>
    <t>ECOCARDIOGRAFO</t>
  </si>
  <si>
    <t>HOLTER DE PRESIÓN ARTERIAL</t>
  </si>
  <si>
    <t>HOLTER DE ECG</t>
  </si>
  <si>
    <t>PRUEBA DE ESFUERZO</t>
  </si>
  <si>
    <t>SET INSTRUMENTAL URETEROSCOPIO (URETEROSCOPIO RIGIDO CON PINZAS DE BIOPSIA Y CUERPO EXTRAÑO)</t>
  </si>
  <si>
    <t xml:space="preserve"> VIDEONASOLARINGOSCOPIO</t>
  </si>
  <si>
    <t xml:space="preserve">SET INSTRUMENTAL RESECCION TRANSURETRAL DE PROSTATA </t>
  </si>
  <si>
    <t>TORRE DE OTORRINOLARINGOLOGÍA CON NEUMOINSUFLADOR</t>
  </si>
  <si>
    <t xml:space="preserve">ESTERILIZADOR DE BAJA TEMPERATURA </t>
  </si>
  <si>
    <t xml:space="preserve">NEVERA PARA REACTIVOS </t>
  </si>
  <si>
    <t xml:space="preserve">UNIDAD DE EXAMEN DE OTORRINOLARINGOLOGIA </t>
  </si>
  <si>
    <t>SET INSTRUMENTAL VASECTOMIA</t>
  </si>
  <si>
    <t>SET INSTRUMENTAL TAPONAMIENTO CARDIACO</t>
  </si>
  <si>
    <t>SET INSTRUMENTAL RESECCION TRANSURETRAL DE PROSTATA (RESECTOSCOPIO UROLOGIA)</t>
  </si>
  <si>
    <t>SET INSTRUMENTAL DILATADOR URETRAL</t>
  </si>
  <si>
    <t xml:space="preserve">SET INSTRUMENTAL CISTOSCOPIO </t>
  </si>
  <si>
    <t>LAMPARAS CIELITICAS (2 SATELITES)</t>
  </si>
  <si>
    <t>FACOEMULSIFICADOR</t>
  </si>
  <si>
    <t>SET INSTRUMENTAL FACOEMULSIFICADOR</t>
  </si>
  <si>
    <t>CABINA SONOAMORTIGUADA</t>
  </si>
  <si>
    <t>SET INSTRUMENTAL RESECCION TRANSURETRAL DE PROSTATA</t>
  </si>
  <si>
    <r>
      <t>ELABORÓ:</t>
    </r>
    <r>
      <rPr>
        <b/>
        <sz val="12"/>
        <rFont val="Arial"/>
        <family val="2"/>
      </rPr>
      <t xml:space="preserve"> TE. YERALDINE BONILLA PÉREZ
</t>
    </r>
    <r>
      <rPr>
        <sz val="12"/>
        <rFont val="Arial"/>
        <family val="2"/>
      </rPr>
      <t xml:space="preserve">                     Gerente Proyecto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</si>
  <si>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REVISÓ:</t>
    </r>
    <r>
      <rPr>
        <b/>
        <sz val="12"/>
        <rFont val="Arial"/>
        <family val="2"/>
      </rPr>
      <t xml:space="preserve"> TC JOHANNA PATRICIA FLORÉZ SILVA </t>
    </r>
    <r>
      <rPr>
        <sz val="12"/>
        <rFont val="Arial"/>
        <family val="2"/>
      </rPr>
      <t xml:space="preserve">
                Jefe Grupo Planeación</t>
    </r>
  </si>
  <si>
    <r>
      <t xml:space="preserve">APROBÓ: </t>
    </r>
    <r>
      <rPr>
        <b/>
        <sz val="12"/>
        <rFont val="Arial"/>
        <family val="2"/>
      </rPr>
      <t xml:space="preserve"> CR.  JUAN PABLO BLANCO SIERRA</t>
    </r>
    <r>
      <rPr>
        <sz val="12"/>
        <rFont val="Arial"/>
        <family val="2"/>
      </rPr>
      <t xml:space="preserve">
                         Director de Sanidad Policia Nacional</t>
    </r>
  </si>
  <si>
    <r>
      <t>APROBÓ:  CR</t>
    </r>
    <r>
      <rPr>
        <b/>
        <sz val="16"/>
        <rFont val="Arial"/>
        <family val="2"/>
      </rPr>
      <t>. JUAN PABLO BLANCO SIERRA</t>
    </r>
    <r>
      <rPr>
        <sz val="16"/>
        <rFont val="Arial"/>
        <family val="2"/>
      </rPr>
      <t xml:space="preserve">
                     Director de Sanidad 
</t>
    </r>
  </si>
  <si>
    <r>
      <t>REVISÓ:</t>
    </r>
    <r>
      <rPr>
        <b/>
        <sz val="16"/>
        <rFont val="Arial"/>
        <family val="2"/>
      </rPr>
      <t xml:space="preserve"> TC.</t>
    </r>
    <r>
      <rPr>
        <sz val="16"/>
        <rFont val="Arial"/>
        <family val="2"/>
      </rPr>
      <t xml:space="preserve"> </t>
    </r>
    <r>
      <rPr>
        <b/>
        <sz val="16"/>
        <rFont val="Arial"/>
        <family val="2"/>
      </rPr>
      <t xml:space="preserve">JOHANNA PATRICIA FLOREZ SILVA </t>
    </r>
    <r>
      <rPr>
        <sz val="16"/>
        <rFont val="Arial"/>
        <family val="2"/>
      </rPr>
      <t xml:space="preserve">
                Jefe de Planeación</t>
    </r>
  </si>
  <si>
    <r>
      <t>ELABORÓ: TE</t>
    </r>
    <r>
      <rPr>
        <b/>
        <sz val="16"/>
        <rFont val="Arial"/>
        <family val="2"/>
      </rPr>
      <t>. ANDREA PAOLA CARDOZO BARRIOS</t>
    </r>
    <r>
      <rPr>
        <sz val="16"/>
        <rFont val="Arial"/>
        <family val="2"/>
      </rPr>
      <t xml:space="preserve">
                     Gerente Técnico del Proyecto</t>
    </r>
  </si>
  <si>
    <t>Motocicletas</t>
  </si>
  <si>
    <t>Gestionar la adquisición de motocicletas</t>
  </si>
  <si>
    <t xml:space="preserve">Microbuses </t>
  </si>
  <si>
    <t>Gestionar la adquisición de vehículos pesados ( micro buses, banco de sangre, consultorio móviles)</t>
  </si>
  <si>
    <t xml:space="preserve">Automoviles asistenciales </t>
  </si>
  <si>
    <t>Gestionar la adquisición de vehículos livianos (automóviles y camionetas)</t>
  </si>
  <si>
    <t>Vehiculos Ambulancias TAB</t>
  </si>
  <si>
    <t>Dotar la infraestructura hospitalaria con los vehículos asistenciales (ambulancias)</t>
  </si>
  <si>
    <t>ADQUIS. DE BYS - SERVICIO DE TRANSPORTE DE PACIENTES - MEJORAMIENTO DE LA MOVILIDAD PARA LA PRESTACIÓN DEL SERVICIO DE SANIDAD POLICIAL  NACIONAL</t>
  </si>
  <si>
    <t>MEJORAMIENTO DE LA MOVILIDAD PARA LA PRESTACION DEL SERVICIO DE SANIDAD POLICIAL NACIONAL</t>
  </si>
  <si>
    <t xml:space="preserve">CONSECUTIVO </t>
  </si>
  <si>
    <t>Total apropiación proyecto: 2,00,0000,000</t>
  </si>
  <si>
    <t>CODIGO BPIN :  2018011000598</t>
  </si>
  <si>
    <t>Total apropiación recurso 10   X</t>
  </si>
  <si>
    <t>PROYECTO : MEJORAMIENTO DE LA MOVILIDAD PARA LA PRESTACIÓN DEL SERVICIO DE SANIDAD POLICIAL NACIONAL</t>
  </si>
  <si>
    <r>
      <rPr>
        <b/>
        <sz val="11"/>
        <rFont val="Arial"/>
        <family val="2"/>
      </rPr>
      <t xml:space="preserve">PAGINA: </t>
    </r>
    <r>
      <rPr>
        <sz val="11"/>
        <rFont val="Arial"/>
        <family val="2"/>
      </rPr>
      <t>1 de 1</t>
    </r>
  </si>
  <si>
    <r>
      <t xml:space="preserve">APROBÓ:   </t>
    </r>
    <r>
      <rPr>
        <b/>
        <sz val="12"/>
        <rFont val="Arial"/>
        <family val="2"/>
      </rPr>
      <t>CR. JUAN PABLO BLANCO SIERRA</t>
    </r>
    <r>
      <rPr>
        <sz val="12"/>
        <rFont val="Arial"/>
        <family val="2"/>
      </rPr>
      <t xml:space="preserve">
                  Director de Sanidad Policia Nacional</t>
    </r>
  </si>
  <si>
    <r>
      <t>REVISÓ:</t>
    </r>
    <r>
      <rPr>
        <b/>
        <sz val="12"/>
        <rFont val="Arial"/>
        <family val="2"/>
      </rPr>
      <t xml:space="preserve"> TC.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JOHANNA PATRICIA FLÓREZ SILVA </t>
    </r>
    <r>
      <rPr>
        <sz val="12"/>
        <rFont val="Arial"/>
        <family val="2"/>
      </rPr>
      <t xml:space="preserve">
                Jefe Grupo de Planeación</t>
    </r>
  </si>
  <si>
    <r>
      <t>ELABORÓ: CT.</t>
    </r>
    <r>
      <rPr>
        <b/>
        <sz val="12"/>
        <rFont val="Arial"/>
        <family val="2"/>
      </rPr>
      <t xml:space="preserve"> CRISTIAN ANDRES SAAVEDRA RICAURTE</t>
    </r>
    <r>
      <rPr>
        <sz val="12"/>
        <rFont val="Arial"/>
        <family val="2"/>
      </rPr>
      <t xml:space="preserve">
                        Gerente Técnico del Proyecto</t>
    </r>
  </si>
  <si>
    <r>
      <t xml:space="preserve">TOTAL RECURSO </t>
    </r>
    <r>
      <rPr>
        <sz val="12"/>
        <rFont val="Arial"/>
        <family val="2"/>
      </rPr>
      <t>Total de acuerdo al recurso correspondiente de entrada de recursos</t>
    </r>
  </si>
  <si>
    <t>Adquisición sistemas de alimentación ininterrumpida (ups)</t>
  </si>
  <si>
    <t>IMPLEMENTAR INFRAESTRUCTURA GENERACIÓN Y RESPALDO ELÉCTRICO</t>
  </si>
  <si>
    <t>Adquisicion servidores de aplicación</t>
  </si>
  <si>
    <t>Adquisición equipos activos de red (switches de acceso)</t>
  </si>
  <si>
    <t>IMPLEMENTAR INFRAESTRUCTURA TIC</t>
  </si>
  <si>
    <t>ADQUIS. DE BYS - SERVICIOS TECNOLÓGICOS - ACTUALIZACIÓN DEL SISTEMA DE INFORMACIÓN DE SANIDAD POLICIAL A NIVEL NACIONAL</t>
  </si>
  <si>
    <t>SERVICIOS TECNOLOGICOS</t>
  </si>
  <si>
    <t>ACTUALIZACIÓN DEL SISTEMA DE INFORMACIÓN DE SANIDAD POLICIAL A NIVEL  NACIONAL</t>
  </si>
  <si>
    <t>Total apropiación proyecto:</t>
  </si>
  <si>
    <t>Total apropiación recurso 10     X</t>
  </si>
  <si>
    <t>ACTUALIZACIÓN DEL SISTEMA DE INFORMACIÓN DE SANIDAD POLICIAL A NIVEL NACIONAL</t>
  </si>
  <si>
    <t>AÑO :  2026</t>
  </si>
  <si>
    <r>
      <rPr>
        <b/>
        <sz val="12"/>
        <rFont val="Arial"/>
        <family val="2"/>
      </rPr>
      <t xml:space="preserve">VERSIÓN: </t>
    </r>
    <r>
      <rPr>
        <sz val="12"/>
        <rFont val="Arial"/>
        <family val="2"/>
      </rPr>
      <t xml:space="preserve"> 2</t>
    </r>
  </si>
  <si>
    <r>
      <rPr>
        <b/>
        <sz val="12"/>
        <rFont val="Arial"/>
        <family val="2"/>
      </rPr>
      <t>FECHA:</t>
    </r>
    <r>
      <rPr>
        <sz val="12"/>
        <rFont val="Arial"/>
        <family val="2"/>
      </rPr>
      <t xml:space="preserve"> 02-03-2020</t>
    </r>
  </si>
  <si>
    <r>
      <rPr>
        <b/>
        <sz val="12"/>
        <rFont val="Arial"/>
        <family val="2"/>
      </rPr>
      <t>CÓDIGO:</t>
    </r>
    <r>
      <rPr>
        <sz val="12"/>
        <rFont val="Arial"/>
        <family val="2"/>
      </rPr>
      <t xml:space="preserve"> 1DE-FR-0012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</si>
</sst>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* #,##0.00_);_(* \(#,##0.00\);_(* &quot;-&quot;??_);_(@_)"/>
    <numFmt numFmtId="167" formatCode="#,##0.000000000"/>
    <numFmt numFmtId="168" formatCode="_-&quot;$&quot;\ * #,##0.00_-;\-&quot;$&quot;\ * #,##0.00_-;_-&quot;$&quot;\ * &quot;-&quot;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FF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4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color rgb="FF0000FF"/>
      <name val="Calibri"/>
      <family val="2"/>
      <scheme val="minor"/>
    </font>
    <font>
      <sz val="14"/>
      <color theme="0" tint="-0.34998626667073579"/>
      <name val="Arial"/>
      <family val="2"/>
    </font>
    <font>
      <b/>
      <sz val="10"/>
      <name val="Arial"/>
      <family val="2"/>
    </font>
    <font>
      <sz val="9"/>
      <name val="Calibri"/>
      <family val="2"/>
      <scheme val="minor"/>
    </font>
    <font>
      <b/>
      <sz val="14"/>
      <color theme="1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4" fillId="0" borderId="0"/>
    <xf numFmtId="9" fontId="5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39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0" xfId="3" applyFont="1" applyFill="1"/>
    <xf numFmtId="0" fontId="10" fillId="3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165" fontId="11" fillId="0" borderId="0" xfId="2" applyFont="1"/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12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166" fontId="2" fillId="2" borderId="0" xfId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wrapText="1"/>
    </xf>
    <xf numFmtId="0" fontId="14" fillId="2" borderId="4" xfId="0" applyFont="1" applyFill="1" applyBorder="1" applyAlignment="1">
      <alignment horizontal="center" vertical="center"/>
    </xf>
    <xf numFmtId="0" fontId="13" fillId="2" borderId="1" xfId="3" applyFont="1" applyFill="1" applyBorder="1"/>
    <xf numFmtId="0" fontId="13" fillId="2" borderId="2" xfId="3" applyFont="1" applyFill="1" applyBorder="1"/>
    <xf numFmtId="0" fontId="14" fillId="2" borderId="2" xfId="3" applyFont="1" applyFill="1" applyBorder="1" applyAlignment="1">
      <alignment wrapText="1"/>
    </xf>
    <xf numFmtId="0" fontId="14" fillId="2" borderId="3" xfId="3" applyFont="1" applyFill="1" applyBorder="1" applyAlignment="1">
      <alignment wrapText="1"/>
    </xf>
    <xf numFmtId="4" fontId="13" fillId="2" borderId="2" xfId="3" applyNumberFormat="1" applyFont="1" applyFill="1" applyBorder="1" applyAlignment="1">
      <alignment vertical="center" wrapText="1"/>
    </xf>
    <xf numFmtId="0" fontId="13" fillId="2" borderId="2" xfId="3" applyFont="1" applyFill="1" applyBorder="1" applyAlignment="1">
      <alignment horizontal="right" vertical="center" wrapText="1"/>
    </xf>
    <xf numFmtId="0" fontId="13" fillId="2" borderId="2" xfId="3" applyFont="1" applyFill="1" applyBorder="1" applyAlignment="1">
      <alignment vertical="center" wrapText="1"/>
    </xf>
    <xf numFmtId="0" fontId="14" fillId="2" borderId="3" xfId="3" applyFont="1" applyFill="1" applyBorder="1" applyAlignment="1">
      <alignment vertical="center" wrapText="1"/>
    </xf>
    <xf numFmtId="0" fontId="14" fillId="2" borderId="7" xfId="3" applyFont="1" applyFill="1" applyBorder="1" applyAlignment="1">
      <alignment vertical="center" wrapText="1"/>
    </xf>
    <xf numFmtId="0" fontId="14" fillId="2" borderId="0" xfId="3" applyFont="1" applyFill="1" applyAlignment="1">
      <alignment vertical="center" wrapText="1"/>
    </xf>
    <xf numFmtId="0" fontId="14" fillId="2" borderId="8" xfId="3" applyFont="1" applyFill="1" applyBorder="1" applyAlignment="1">
      <alignment vertical="center" wrapText="1"/>
    </xf>
    <xf numFmtId="4" fontId="13" fillId="2" borderId="0" xfId="3" applyNumberFormat="1" applyFont="1" applyFill="1" applyAlignment="1">
      <alignment vertical="center" wrapText="1"/>
    </xf>
    <xf numFmtId="0" fontId="13" fillId="2" borderId="0" xfId="3" applyFont="1" applyFill="1" applyAlignment="1">
      <alignment horizontal="right" vertical="center" wrapText="1"/>
    </xf>
    <xf numFmtId="0" fontId="13" fillId="2" borderId="0" xfId="3" applyFont="1" applyFill="1" applyAlignment="1">
      <alignment vertical="center" wrapText="1"/>
    </xf>
    <xf numFmtId="167" fontId="13" fillId="2" borderId="0" xfId="3" applyNumberFormat="1" applyFont="1" applyFill="1" applyAlignment="1">
      <alignment wrapText="1"/>
    </xf>
    <xf numFmtId="0" fontId="13" fillId="2" borderId="0" xfId="3" applyFont="1" applyFill="1" applyAlignment="1">
      <alignment horizontal="right" wrapText="1"/>
    </xf>
    <xf numFmtId="4" fontId="14" fillId="2" borderId="0" xfId="3" applyNumberFormat="1" applyFont="1" applyFill="1" applyAlignment="1">
      <alignment wrapText="1"/>
    </xf>
    <xf numFmtId="0" fontId="14" fillId="2" borderId="0" xfId="3" applyFont="1" applyFill="1" applyAlignment="1">
      <alignment wrapText="1"/>
    </xf>
    <xf numFmtId="0" fontId="14" fillId="2" borderId="8" xfId="3" applyFont="1" applyFill="1" applyBorder="1" applyAlignment="1">
      <alignment wrapText="1"/>
    </xf>
    <xf numFmtId="0" fontId="13" fillId="2" borderId="7" xfId="3" applyFont="1" applyFill="1" applyBorder="1"/>
    <xf numFmtId="0" fontId="13" fillId="2" borderId="0" xfId="3" applyFont="1" applyFill="1"/>
    <xf numFmtId="0" fontId="14" fillId="2" borderId="0" xfId="3" applyFont="1" applyFill="1" applyAlignment="1">
      <alignment horizontal="justify" vertical="center" wrapText="1"/>
    </xf>
    <xf numFmtId="0" fontId="14" fillId="2" borderId="8" xfId="3" applyFont="1" applyFill="1" applyBorder="1" applyAlignment="1">
      <alignment horizontal="justify" vertical="center" wrapText="1"/>
    </xf>
    <xf numFmtId="0" fontId="14" fillId="2" borderId="10" xfId="3" applyFont="1" applyFill="1" applyBorder="1" applyAlignment="1">
      <alignment vertical="center" wrapText="1"/>
    </xf>
    <xf numFmtId="0" fontId="14" fillId="2" borderId="11" xfId="3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justify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164" fontId="14" fillId="0" borderId="4" xfId="8" applyFont="1" applyBorder="1" applyAlignment="1">
      <alignment horizontal="right" vertical="center" wrapText="1"/>
    </xf>
    <xf numFmtId="0" fontId="15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justify" vertical="center" wrapText="1"/>
    </xf>
    <xf numFmtId="164" fontId="16" fillId="0" borderId="4" xfId="8" applyFont="1" applyBorder="1" applyAlignment="1">
      <alignment horizontal="right" vertical="center" wrapText="1"/>
    </xf>
    <xf numFmtId="164" fontId="13" fillId="0" borderId="4" xfId="8" applyFont="1" applyBorder="1" applyAlignment="1">
      <alignment horizontal="right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right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1" fontId="14" fillId="0" borderId="4" xfId="2" applyNumberFormat="1" applyFont="1" applyFill="1" applyBorder="1" applyAlignment="1">
      <alignment horizontal="center" vertical="center" wrapText="1"/>
    </xf>
    <xf numFmtId="0" fontId="14" fillId="0" borderId="4" xfId="7" applyFont="1" applyBorder="1" applyAlignment="1">
      <alignment horizontal="justify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vertical="center" wrapText="1"/>
    </xf>
    <xf numFmtId="4" fontId="13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13" fillId="2" borderId="0" xfId="3" applyFont="1" applyFill="1" applyAlignment="1">
      <alignment horizontal="left" vertical="center" wrapText="1"/>
    </xf>
    <xf numFmtId="3" fontId="13" fillId="2" borderId="4" xfId="0" applyNumberFormat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horizontal="left" vertical="center" wrapText="1"/>
    </xf>
    <xf numFmtId="3" fontId="13" fillId="2" borderId="13" xfId="0" applyNumberFormat="1" applyFont="1" applyFill="1" applyBorder="1" applyAlignment="1">
      <alignment horizontal="left" vertical="center" wrapText="1"/>
    </xf>
    <xf numFmtId="3" fontId="13" fillId="2" borderId="6" xfId="0" applyNumberFormat="1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4" fillId="2" borderId="16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left" vertical="center" wrapText="1"/>
    </xf>
    <xf numFmtId="0" fontId="13" fillId="2" borderId="2" xfId="3" applyFont="1" applyFill="1" applyBorder="1" applyAlignment="1">
      <alignment horizontal="left" vertical="center" wrapText="1"/>
    </xf>
    <xf numFmtId="3" fontId="13" fillId="2" borderId="4" xfId="0" applyNumberFormat="1" applyFont="1" applyFill="1" applyBorder="1" applyAlignment="1">
      <alignment horizontal="center" wrapText="1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7" xfId="3" applyFont="1" applyFill="1" applyBorder="1" applyAlignment="1">
      <alignment horizontal="left" vertical="center" wrapText="1"/>
    </xf>
    <xf numFmtId="0" fontId="14" fillId="2" borderId="0" xfId="3" applyFont="1" applyFill="1" applyAlignment="1">
      <alignment horizontal="left" vertical="center" wrapText="1"/>
    </xf>
    <xf numFmtId="1" fontId="14" fillId="2" borderId="0" xfId="1" applyNumberFormat="1" applyFont="1" applyFill="1" applyBorder="1" applyAlignment="1">
      <alignment horizontal="left" vertical="center" wrapText="1"/>
    </xf>
    <xf numFmtId="1" fontId="14" fillId="2" borderId="8" xfId="1" applyNumberFormat="1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wrapText="1"/>
    </xf>
    <xf numFmtId="0" fontId="13" fillId="2" borderId="0" xfId="3" applyFont="1" applyFill="1" applyAlignment="1">
      <alignment horizontal="left" wrapText="1"/>
    </xf>
    <xf numFmtId="0" fontId="14" fillId="2" borderId="4" xfId="0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165" fontId="14" fillId="2" borderId="9" xfId="2" applyFont="1" applyFill="1" applyBorder="1" applyAlignment="1">
      <alignment horizontal="left" vertical="center" wrapText="1"/>
    </xf>
    <xf numFmtId="165" fontId="14" fillId="2" borderId="10" xfId="2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wrapText="1"/>
    </xf>
    <xf numFmtId="0" fontId="13" fillId="0" borderId="4" xfId="0" applyFont="1" applyBorder="1" applyAlignment="1">
      <alignment horizontal="left" wrapText="1"/>
    </xf>
    <xf numFmtId="0" fontId="13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14" fontId="13" fillId="0" borderId="4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left" vertical="center" wrapText="1"/>
    </xf>
    <xf numFmtId="3" fontId="3" fillId="2" borderId="5" xfId="0" applyNumberFormat="1" applyFont="1" applyFill="1" applyBorder="1" applyAlignment="1">
      <alignment horizontal="left" vertical="center" wrapText="1"/>
    </xf>
    <xf numFmtId="3" fontId="3" fillId="2" borderId="13" xfId="0" applyNumberFormat="1" applyFont="1" applyFill="1" applyBorder="1" applyAlignment="1">
      <alignment horizontal="left" vertical="center" wrapText="1"/>
    </xf>
    <xf numFmtId="3" fontId="3" fillId="2" borderId="6" xfId="0" applyNumberFormat="1" applyFont="1" applyFill="1" applyBorder="1" applyAlignment="1">
      <alignment horizontal="left" vertical="center" wrapText="1"/>
    </xf>
    <xf numFmtId="0" fontId="17" fillId="0" borderId="0" xfId="0" applyFont="1"/>
    <xf numFmtId="0" fontId="14" fillId="2" borderId="4" xfId="3" applyFont="1" applyFill="1" applyBorder="1" applyAlignment="1">
      <alignment horizontal="center" vertical="center" wrapText="1"/>
    </xf>
    <xf numFmtId="0" fontId="13" fillId="0" borderId="0" xfId="3" applyFont="1"/>
    <xf numFmtId="0" fontId="14" fillId="2" borderId="7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justify" vertical="center" wrapText="1"/>
    </xf>
    <xf numFmtId="0" fontId="18" fillId="2" borderId="8" xfId="0" applyFont="1" applyFill="1" applyBorder="1" applyAlignment="1">
      <alignment horizontal="justify" vertical="center" wrapText="1"/>
    </xf>
    <xf numFmtId="165" fontId="13" fillId="2" borderId="2" xfId="2" applyFont="1" applyFill="1" applyBorder="1" applyAlignment="1">
      <alignment vertical="center" wrapText="1"/>
    </xf>
    <xf numFmtId="168" fontId="13" fillId="2" borderId="2" xfId="3" applyNumberFormat="1" applyFont="1" applyFill="1" applyBorder="1" applyAlignment="1">
      <alignment horizontal="center" vertical="center" wrapText="1"/>
    </xf>
    <xf numFmtId="4" fontId="14" fillId="2" borderId="2" xfId="3" applyNumberFormat="1" applyFont="1" applyFill="1" applyBorder="1" applyAlignment="1">
      <alignment horizontal="left" vertical="center" wrapText="1"/>
    </xf>
    <xf numFmtId="168" fontId="14" fillId="2" borderId="3" xfId="3" applyNumberFormat="1" applyFont="1" applyFill="1" applyBorder="1" applyAlignment="1">
      <alignment horizontal="center" vertical="center" wrapText="1"/>
    </xf>
    <xf numFmtId="165" fontId="13" fillId="2" borderId="0" xfId="2" applyFont="1" applyFill="1" applyBorder="1" applyAlignment="1">
      <alignment vertical="center" wrapText="1"/>
    </xf>
    <xf numFmtId="168" fontId="13" fillId="2" borderId="0" xfId="3" applyNumberFormat="1" applyFont="1" applyFill="1" applyAlignment="1">
      <alignment horizontal="center" vertical="center" wrapText="1"/>
    </xf>
    <xf numFmtId="168" fontId="14" fillId="2" borderId="8" xfId="3" applyNumberFormat="1" applyFont="1" applyFill="1" applyBorder="1" applyAlignment="1">
      <alignment horizontal="center" vertical="center" wrapText="1"/>
    </xf>
    <xf numFmtId="1" fontId="18" fillId="0" borderId="0" xfId="1" applyNumberFormat="1" applyFont="1" applyFill="1" applyBorder="1" applyAlignment="1">
      <alignment horizontal="left" vertical="center" wrapText="1"/>
    </xf>
    <xf numFmtId="1" fontId="18" fillId="0" borderId="8" xfId="1" applyNumberFormat="1" applyFont="1" applyFill="1" applyBorder="1" applyAlignment="1">
      <alignment horizontal="left" vertical="center" wrapText="1"/>
    </xf>
    <xf numFmtId="165" fontId="13" fillId="2" borderId="0" xfId="2" applyFont="1" applyFill="1" applyBorder="1" applyAlignment="1">
      <alignment wrapText="1"/>
    </xf>
    <xf numFmtId="168" fontId="14" fillId="2" borderId="0" xfId="3" applyNumberFormat="1" applyFont="1" applyFill="1" applyAlignment="1">
      <alignment horizontal="center" vertical="center" wrapText="1"/>
    </xf>
    <xf numFmtId="168" fontId="14" fillId="2" borderId="8" xfId="3" applyNumberFormat="1" applyFont="1" applyFill="1" applyBorder="1" applyAlignment="1">
      <alignment horizontal="center" wrapText="1"/>
    </xf>
    <xf numFmtId="0" fontId="14" fillId="2" borderId="9" xfId="3" applyFont="1" applyFill="1" applyBorder="1" applyAlignment="1">
      <alignment horizontal="left" vertical="center" wrapText="1"/>
    </xf>
    <xf numFmtId="0" fontId="14" fillId="2" borderId="10" xfId="3" applyFont="1" applyFill="1" applyBorder="1" applyAlignment="1">
      <alignment horizontal="left" vertical="center" wrapText="1"/>
    </xf>
    <xf numFmtId="0" fontId="13" fillId="2" borderId="10" xfId="3" applyFont="1" applyFill="1" applyBorder="1" applyAlignment="1">
      <alignment horizontal="right" vertical="center" wrapText="1"/>
    </xf>
    <xf numFmtId="168" fontId="14" fillId="2" borderId="10" xfId="3" applyNumberFormat="1" applyFont="1" applyFill="1" applyBorder="1" applyAlignment="1">
      <alignment horizontal="center" vertical="center" wrapText="1"/>
    </xf>
    <xf numFmtId="168" fontId="14" fillId="2" borderId="11" xfId="3" applyNumberFormat="1" applyFont="1" applyFill="1" applyBorder="1" applyAlignment="1">
      <alignment horizontal="center" vertical="center" wrapText="1"/>
    </xf>
    <xf numFmtId="165" fontId="2" fillId="2" borderId="4" xfId="2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1" fontId="13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165" fontId="14" fillId="0" borderId="4" xfId="2" applyFont="1" applyFill="1" applyBorder="1" applyAlignment="1">
      <alignment horizontal="right" vertical="center" wrapText="1"/>
    </xf>
    <xf numFmtId="168" fontId="14" fillId="0" borderId="4" xfId="2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5" fontId="14" fillId="0" borderId="6" xfId="2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44" fontId="15" fillId="0" borderId="4" xfId="0" applyNumberFormat="1" applyFont="1" applyBorder="1"/>
    <xf numFmtId="165" fontId="13" fillId="0" borderId="6" xfId="2" applyFont="1" applyFill="1" applyBorder="1" applyAlignment="1">
      <alignment horizontal="right" vertical="center" wrapText="1"/>
    </xf>
    <xf numFmtId="41" fontId="13" fillId="0" borderId="4" xfId="9" applyFont="1" applyFill="1" applyBorder="1" applyAlignment="1">
      <alignment horizontal="right" vertical="center" wrapText="1"/>
    </xf>
    <xf numFmtId="42" fontId="13" fillId="0" borderId="4" xfId="10" applyFont="1" applyFill="1" applyBorder="1" applyAlignment="1">
      <alignment horizontal="right" vertical="center" wrapText="1"/>
    </xf>
    <xf numFmtId="0" fontId="14" fillId="0" borderId="14" xfId="0" applyFont="1" applyBorder="1" applyAlignment="1">
      <alignment horizontal="left" vertical="center" wrapText="1"/>
    </xf>
    <xf numFmtId="165" fontId="14" fillId="0" borderId="14" xfId="2" applyFont="1" applyFill="1" applyBorder="1" applyAlignment="1">
      <alignment horizontal="right" vertical="center" wrapText="1"/>
    </xf>
    <xf numFmtId="168" fontId="14" fillId="0" borderId="4" xfId="10" applyNumberFormat="1" applyFont="1" applyFill="1" applyBorder="1" applyAlignment="1">
      <alignment horizontal="right" vertical="center" wrapText="1"/>
    </xf>
    <xf numFmtId="0" fontId="14" fillId="0" borderId="0" xfId="0" applyFont="1"/>
    <xf numFmtId="168" fontId="14" fillId="0" borderId="4" xfId="2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0" borderId="16" xfId="0" applyFont="1" applyBorder="1" applyAlignment="1">
      <alignment horizontal="left" vertical="center"/>
    </xf>
    <xf numFmtId="165" fontId="14" fillId="0" borderId="16" xfId="2" applyFont="1" applyFill="1" applyBorder="1" applyAlignment="1">
      <alignment horizontal="right" vertical="center" wrapText="1"/>
    </xf>
    <xf numFmtId="168" fontId="14" fillId="0" borderId="16" xfId="2" applyNumberFormat="1" applyFont="1" applyFill="1" applyBorder="1" applyAlignment="1">
      <alignment horizontal="right" vertical="center" wrapText="1"/>
    </xf>
    <xf numFmtId="168" fontId="14" fillId="0" borderId="16" xfId="1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9" fillId="0" borderId="1" xfId="0" applyFont="1" applyBorder="1" applyAlignment="1">
      <alignment horizontal="left" wrapText="1"/>
    </xf>
    <xf numFmtId="0" fontId="19" fillId="0" borderId="2" xfId="0" applyFont="1" applyBorder="1" applyAlignment="1">
      <alignment horizontal="left" wrapText="1"/>
    </xf>
    <xf numFmtId="0" fontId="19" fillId="0" borderId="2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3" fillId="0" borderId="0" xfId="0" applyFont="1"/>
    <xf numFmtId="0" fontId="19" fillId="0" borderId="9" xfId="0" applyFont="1" applyBorder="1" applyAlignment="1">
      <alignment horizontal="left" wrapText="1"/>
    </xf>
    <xf numFmtId="0" fontId="19" fillId="0" borderId="10" xfId="0" applyFont="1" applyBorder="1" applyAlignment="1">
      <alignment horizontal="left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1" fillId="0" borderId="0" xfId="0" applyFont="1"/>
    <xf numFmtId="14" fontId="22" fillId="0" borderId="4" xfId="0" applyNumberFormat="1" applyFont="1" applyBorder="1" applyAlignment="1">
      <alignment horizontal="left" vertical="center" wrapText="1"/>
    </xf>
    <xf numFmtId="3" fontId="13" fillId="0" borderId="14" xfId="0" applyNumberFormat="1" applyFont="1" applyBorder="1" applyAlignment="1">
      <alignment vertical="center" wrapText="1"/>
    </xf>
    <xf numFmtId="14" fontId="22" fillId="0" borderId="14" xfId="0" applyNumberFormat="1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168" fontId="13" fillId="0" borderId="14" xfId="2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165" fontId="4" fillId="2" borderId="0" xfId="2" applyFont="1" applyFill="1"/>
    <xf numFmtId="168" fontId="4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horizontal="center"/>
    </xf>
    <xf numFmtId="0" fontId="7" fillId="0" borderId="0" xfId="0" applyFont="1"/>
    <xf numFmtId="0" fontId="4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5" fontId="4" fillId="2" borderId="0" xfId="2" applyFont="1" applyFill="1" applyAlignment="1">
      <alignment vertical="center"/>
    </xf>
    <xf numFmtId="168" fontId="23" fillId="2" borderId="0" xfId="0" applyNumberFormat="1" applyFont="1" applyFill="1" applyAlignment="1">
      <alignment horizontal="center" vertical="center"/>
    </xf>
    <xf numFmtId="166" fontId="23" fillId="2" borderId="0" xfId="1" applyFont="1" applyFill="1" applyBorder="1" applyAlignment="1">
      <alignment vertical="center"/>
    </xf>
    <xf numFmtId="0" fontId="24" fillId="0" borderId="0" xfId="0" applyFont="1"/>
    <xf numFmtId="0" fontId="24" fillId="2" borderId="0" xfId="0" applyFont="1" applyFill="1"/>
    <xf numFmtId="4" fontId="4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7" fillId="4" borderId="0" xfId="0" applyFont="1" applyFill="1"/>
    <xf numFmtId="0" fontId="13" fillId="2" borderId="0" xfId="0" applyFont="1" applyFill="1"/>
    <xf numFmtId="0" fontId="18" fillId="0" borderId="4" xfId="0" applyFont="1" applyBorder="1" applyAlignment="1">
      <alignment horizontal="left" wrapText="1"/>
    </xf>
    <xf numFmtId="0" fontId="18" fillId="0" borderId="6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42" fontId="14" fillId="0" borderId="4" xfId="0" applyNumberFormat="1" applyFont="1" applyBorder="1" applyAlignment="1">
      <alignment horizontal="right" vertical="center" wrapText="1"/>
    </xf>
    <xf numFmtId="0" fontId="14" fillId="2" borderId="0" xfId="0" applyFont="1" applyFill="1" applyAlignment="1">
      <alignment vertical="center" wrapText="1"/>
    </xf>
    <xf numFmtId="165" fontId="25" fillId="0" borderId="0" xfId="2" applyFont="1"/>
    <xf numFmtId="42" fontId="13" fillId="0" borderId="4" xfId="0" applyNumberFormat="1" applyFont="1" applyBorder="1" applyAlignment="1">
      <alignment horizontal="right" vertical="center" wrapText="1"/>
    </xf>
    <xf numFmtId="0" fontId="15" fillId="3" borderId="0" xfId="0" applyFont="1" applyFill="1"/>
    <xf numFmtId="0" fontId="14" fillId="2" borderId="0" xfId="0" applyFont="1" applyFill="1" applyAlignment="1">
      <alignment horizontal="center" wrapText="1"/>
    </xf>
    <xf numFmtId="165" fontId="13" fillId="0" borderId="4" xfId="2" applyFont="1" applyBorder="1" applyAlignment="1">
      <alignment horizontal="right" vertical="center" wrapText="1"/>
    </xf>
    <xf numFmtId="42" fontId="14" fillId="0" borderId="4" xfId="1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0" fontId="27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2" borderId="8" xfId="0" applyFont="1" applyFill="1" applyBorder="1" applyAlignment="1">
      <alignment wrapText="1"/>
    </xf>
    <xf numFmtId="0" fontId="14" fillId="2" borderId="0" xfId="0" applyFont="1" applyFill="1" applyAlignment="1">
      <alignment wrapText="1"/>
    </xf>
    <xf numFmtId="0" fontId="14" fillId="2" borderId="7" xfId="0" applyFont="1" applyFill="1" applyBorder="1" applyAlignment="1">
      <alignment wrapText="1"/>
    </xf>
    <xf numFmtId="165" fontId="13" fillId="0" borderId="4" xfId="2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0" fontId="13" fillId="2" borderId="1" xfId="0" applyFont="1" applyFill="1" applyBorder="1"/>
    <xf numFmtId="0" fontId="14" fillId="2" borderId="11" xfId="3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7" fillId="2" borderId="0" xfId="0" applyFont="1" applyFill="1"/>
    <xf numFmtId="3" fontId="3" fillId="0" borderId="6" xfId="0" applyNumberFormat="1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0" fontId="21" fillId="2" borderId="0" xfId="0" applyFont="1" applyFill="1"/>
    <xf numFmtId="14" fontId="19" fillId="0" borderId="4" xfId="0" applyNumberFormat="1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vertical="center" wrapText="1"/>
    </xf>
    <xf numFmtId="3" fontId="19" fillId="0" borderId="4" xfId="0" applyNumberFormat="1" applyFont="1" applyBorder="1" applyAlignment="1">
      <alignment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/>
    </xf>
    <xf numFmtId="0" fontId="19" fillId="0" borderId="5" xfId="0" applyFont="1" applyBorder="1" applyAlignment="1">
      <alignment horizontal="left" wrapText="1"/>
    </xf>
    <xf numFmtId="0" fontId="19" fillId="0" borderId="6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9" fillId="0" borderId="4" xfId="0" applyFont="1" applyBorder="1" applyAlignment="1">
      <alignment horizontal="left" wrapText="1"/>
    </xf>
    <xf numFmtId="165" fontId="20" fillId="0" borderId="4" xfId="2" applyFont="1" applyBorder="1" applyAlignment="1">
      <alignment horizontal="right" vertical="center" wrapText="1"/>
    </xf>
    <xf numFmtId="4" fontId="20" fillId="0" borderId="4" xfId="0" applyNumberFormat="1" applyFont="1" applyBorder="1" applyAlignment="1">
      <alignment horizontal="right" vertical="center" wrapText="1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 wrapText="1"/>
    </xf>
    <xf numFmtId="3" fontId="20" fillId="0" borderId="4" xfId="0" applyNumberFormat="1" applyFont="1" applyBorder="1" applyAlignment="1">
      <alignment horizontal="center" vertical="center" wrapText="1"/>
    </xf>
    <xf numFmtId="0" fontId="20" fillId="0" borderId="4" xfId="7" applyFont="1" applyBorder="1" applyAlignment="1">
      <alignment horizontal="justify" vertical="center" wrapText="1"/>
    </xf>
    <xf numFmtId="1" fontId="20" fillId="0" borderId="4" xfId="2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righ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justify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/>
    </xf>
    <xf numFmtId="0" fontId="20" fillId="0" borderId="0" xfId="0" applyFont="1"/>
    <xf numFmtId="165" fontId="19" fillId="0" borderId="4" xfId="2" applyFont="1" applyBorder="1" applyAlignment="1">
      <alignment horizontal="right" vertical="center" wrapText="1"/>
    </xf>
    <xf numFmtId="4" fontId="28" fillId="0" borderId="4" xfId="0" applyNumberFormat="1" applyFont="1" applyBorder="1" applyAlignment="1">
      <alignment horizontal="right" vertical="center" wrapText="1"/>
    </xf>
    <xf numFmtId="3" fontId="19" fillId="0" borderId="4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wrapText="1"/>
    </xf>
    <xf numFmtId="0" fontId="2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justify" vertical="center" wrapText="1"/>
    </xf>
    <xf numFmtId="0" fontId="14" fillId="2" borderId="11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 wrapText="1"/>
    </xf>
    <xf numFmtId="3" fontId="20" fillId="2" borderId="4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3" fontId="20" fillId="2" borderId="4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2" borderId="11" xfId="3" applyFont="1" applyFill="1" applyBorder="1" applyAlignment="1">
      <alignment vertical="center" wrapText="1"/>
    </xf>
    <xf numFmtId="0" fontId="20" fillId="2" borderId="10" xfId="3" applyFont="1" applyFill="1" applyBorder="1" applyAlignment="1">
      <alignment vertical="center" wrapText="1"/>
    </xf>
    <xf numFmtId="0" fontId="19" fillId="2" borderId="10" xfId="3" applyFont="1" applyFill="1" applyBorder="1" applyAlignment="1">
      <alignment horizontal="right" vertical="center" wrapText="1"/>
    </xf>
    <xf numFmtId="4" fontId="20" fillId="2" borderId="10" xfId="3" applyNumberFormat="1" applyFont="1" applyFill="1" applyBorder="1" applyAlignment="1">
      <alignment vertical="center" wrapText="1"/>
    </xf>
    <xf numFmtId="0" fontId="20" fillId="2" borderId="10" xfId="3" applyFont="1" applyFill="1" applyBorder="1" applyAlignment="1">
      <alignment horizontal="left" vertical="center" wrapText="1"/>
    </xf>
    <xf numFmtId="0" fontId="20" fillId="2" borderId="9" xfId="3" applyFont="1" applyFill="1" applyBorder="1" applyAlignment="1">
      <alignment horizontal="left" vertical="center" wrapText="1"/>
    </xf>
    <xf numFmtId="0" fontId="20" fillId="2" borderId="8" xfId="3" applyFont="1" applyFill="1" applyBorder="1" applyAlignment="1">
      <alignment horizontal="justify" vertical="center" wrapText="1"/>
    </xf>
    <xf numFmtId="0" fontId="20" fillId="2" borderId="0" xfId="3" applyFont="1" applyFill="1" applyAlignment="1">
      <alignment horizontal="justify" vertical="center" wrapText="1"/>
    </xf>
    <xf numFmtId="0" fontId="19" fillId="2" borderId="0" xfId="3" applyFont="1" applyFill="1"/>
    <xf numFmtId="0" fontId="19" fillId="2" borderId="7" xfId="3" applyFont="1" applyFill="1" applyBorder="1"/>
    <xf numFmtId="0" fontId="20" fillId="2" borderId="8" xfId="3" applyFont="1" applyFill="1" applyBorder="1" applyAlignment="1">
      <alignment wrapText="1"/>
    </xf>
    <xf numFmtId="0" fontId="20" fillId="2" borderId="0" xfId="3" applyFont="1" applyFill="1" applyAlignment="1">
      <alignment wrapText="1"/>
    </xf>
    <xf numFmtId="4" fontId="20" fillId="2" borderId="0" xfId="3" applyNumberFormat="1" applyFont="1" applyFill="1" applyAlignment="1">
      <alignment wrapText="1"/>
    </xf>
    <xf numFmtId="0" fontId="19" fillId="2" borderId="0" xfId="3" applyFont="1" applyFill="1" applyAlignment="1">
      <alignment horizontal="right" wrapText="1"/>
    </xf>
    <xf numFmtId="167" fontId="19" fillId="2" borderId="0" xfId="3" applyNumberFormat="1" applyFont="1" applyFill="1" applyAlignment="1">
      <alignment wrapText="1"/>
    </xf>
    <xf numFmtId="0" fontId="19" fillId="2" borderId="0" xfId="3" applyFont="1" applyFill="1" applyAlignment="1">
      <alignment horizontal="left" wrapText="1"/>
    </xf>
    <xf numFmtId="0" fontId="19" fillId="2" borderId="7" xfId="3" applyFont="1" applyFill="1" applyBorder="1" applyAlignment="1">
      <alignment horizontal="left" wrapText="1"/>
    </xf>
    <xf numFmtId="1" fontId="20" fillId="2" borderId="8" xfId="1" applyNumberFormat="1" applyFont="1" applyFill="1" applyBorder="1" applyAlignment="1">
      <alignment horizontal="left" vertical="center" wrapText="1"/>
    </xf>
    <xf numFmtId="1" fontId="20" fillId="2" borderId="0" xfId="1" applyNumberFormat="1" applyFont="1" applyFill="1" applyBorder="1" applyAlignment="1">
      <alignment horizontal="left" vertical="center" wrapText="1"/>
    </xf>
    <xf numFmtId="0" fontId="20" fillId="2" borderId="0" xfId="3" applyFont="1" applyFill="1" applyAlignment="1">
      <alignment horizontal="left" vertical="center" wrapText="1"/>
    </xf>
    <xf numFmtId="0" fontId="20" fillId="2" borderId="7" xfId="3" applyFont="1" applyFill="1" applyBorder="1" applyAlignment="1">
      <alignment horizontal="left" vertical="center" wrapText="1"/>
    </xf>
    <xf numFmtId="0" fontId="20" fillId="2" borderId="8" xfId="3" applyFont="1" applyFill="1" applyBorder="1" applyAlignment="1">
      <alignment vertical="center" wrapText="1"/>
    </xf>
    <xf numFmtId="4" fontId="19" fillId="2" borderId="0" xfId="3" applyNumberFormat="1" applyFont="1" applyFill="1" applyAlignment="1">
      <alignment vertical="center" wrapText="1"/>
    </xf>
    <xf numFmtId="0" fontId="19" fillId="2" borderId="0" xfId="3" applyFont="1" applyFill="1" applyAlignment="1">
      <alignment vertical="center" wrapText="1"/>
    </xf>
    <xf numFmtId="0" fontId="19" fillId="2" borderId="0" xfId="3" applyFont="1" applyFill="1" applyAlignment="1">
      <alignment horizontal="right" vertical="center" wrapText="1"/>
    </xf>
    <xf numFmtId="0" fontId="19" fillId="2" borderId="0" xfId="3" applyFont="1" applyFill="1" applyAlignment="1">
      <alignment horizontal="left" vertical="center" wrapText="1"/>
    </xf>
    <xf numFmtId="0" fontId="19" fillId="2" borderId="7" xfId="3" applyFont="1" applyFill="1" applyBorder="1" applyAlignment="1">
      <alignment horizontal="left" vertical="center" wrapText="1"/>
    </xf>
    <xf numFmtId="0" fontId="20" fillId="2" borderId="0" xfId="3" applyFont="1" applyFill="1" applyAlignment="1">
      <alignment vertical="center" wrapText="1"/>
    </xf>
    <xf numFmtId="0" fontId="20" fillId="2" borderId="7" xfId="3" applyFont="1" applyFill="1" applyBorder="1" applyAlignment="1">
      <alignment vertical="center" wrapText="1"/>
    </xf>
    <xf numFmtId="0" fontId="20" fillId="2" borderId="3" xfId="3" applyFont="1" applyFill="1" applyBorder="1" applyAlignment="1">
      <alignment vertical="center" wrapText="1"/>
    </xf>
    <xf numFmtId="4" fontId="19" fillId="2" borderId="2" xfId="3" applyNumberFormat="1" applyFont="1" applyFill="1" applyBorder="1" applyAlignment="1">
      <alignment vertical="center" wrapText="1"/>
    </xf>
    <xf numFmtId="0" fontId="19" fillId="2" borderId="2" xfId="3" applyFont="1" applyFill="1" applyBorder="1" applyAlignment="1">
      <alignment vertical="center" wrapText="1"/>
    </xf>
    <xf numFmtId="0" fontId="19" fillId="2" borderId="2" xfId="3" applyFont="1" applyFill="1" applyBorder="1" applyAlignment="1">
      <alignment horizontal="right" vertical="center" wrapText="1"/>
    </xf>
    <xf numFmtId="0" fontId="19" fillId="2" borderId="2" xfId="3" applyFont="1" applyFill="1" applyBorder="1" applyAlignment="1">
      <alignment horizontal="left" vertical="center" wrapText="1"/>
    </xf>
    <xf numFmtId="0" fontId="19" fillId="2" borderId="1" xfId="3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justify" vertical="center" wrapText="1"/>
    </xf>
    <xf numFmtId="0" fontId="20" fillId="2" borderId="0" xfId="0" applyFont="1" applyFill="1" applyAlignment="1">
      <alignment horizontal="justify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2" borderId="4" xfId="3" applyFont="1" applyFill="1" applyBorder="1" applyAlignment="1">
      <alignment horizontal="center" vertical="center" wrapText="1"/>
    </xf>
    <xf numFmtId="0" fontId="20" fillId="2" borderId="3" xfId="3" applyFont="1" applyFill="1" applyBorder="1" applyAlignment="1">
      <alignment wrapText="1"/>
    </xf>
    <xf numFmtId="0" fontId="20" fillId="2" borderId="2" xfId="3" applyFont="1" applyFill="1" applyBorder="1" applyAlignment="1">
      <alignment wrapText="1"/>
    </xf>
    <xf numFmtId="0" fontId="19" fillId="2" borderId="2" xfId="3" applyFont="1" applyFill="1" applyBorder="1"/>
    <xf numFmtId="0" fontId="19" fillId="2" borderId="1" xfId="3" applyFont="1" applyFill="1" applyBorder="1"/>
    <xf numFmtId="0" fontId="20" fillId="2" borderId="15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center"/>
    </xf>
    <xf numFmtId="3" fontId="19" fillId="2" borderId="4" xfId="0" applyNumberFormat="1" applyFont="1" applyFill="1" applyBorder="1" applyAlignment="1">
      <alignment horizontal="center" wrapText="1"/>
    </xf>
    <xf numFmtId="0" fontId="20" fillId="2" borderId="5" xfId="0" applyFont="1" applyFill="1" applyBorder="1" applyAlignment="1">
      <alignment horizontal="center" vertical="center"/>
    </xf>
    <xf numFmtId="3" fontId="19" fillId="2" borderId="6" xfId="0" applyNumberFormat="1" applyFont="1" applyFill="1" applyBorder="1" applyAlignment="1">
      <alignment horizontal="left" vertical="center" wrapText="1"/>
    </xf>
    <xf numFmtId="3" fontId="19" fillId="2" borderId="13" xfId="0" applyNumberFormat="1" applyFont="1" applyFill="1" applyBorder="1" applyAlignment="1">
      <alignment horizontal="left" vertical="center" wrapText="1"/>
    </xf>
    <xf numFmtId="3" fontId="19" fillId="2" borderId="5" xfId="0" applyNumberFormat="1" applyFont="1" applyFill="1" applyBorder="1" applyAlignment="1">
      <alignment horizontal="left" vertical="center" wrapText="1"/>
    </xf>
    <xf numFmtId="3" fontId="19" fillId="2" borderId="4" xfId="0" applyNumberFormat="1" applyFont="1" applyFill="1" applyBorder="1" applyAlignment="1">
      <alignment horizontal="left" vertical="center" wrapText="1"/>
    </xf>
    <xf numFmtId="3" fontId="19" fillId="0" borderId="6" xfId="0" applyNumberFormat="1" applyFont="1" applyBorder="1" applyAlignment="1">
      <alignment horizontal="center" vertical="center" wrapText="1"/>
    </xf>
    <xf numFmtId="3" fontId="19" fillId="0" borderId="13" xfId="0" applyNumberFormat="1" applyFont="1" applyBorder="1" applyAlignment="1">
      <alignment horizontal="center" vertical="center" wrapText="1"/>
    </xf>
    <xf numFmtId="3" fontId="19" fillId="0" borderId="5" xfId="0" applyNumberFormat="1" applyFont="1" applyBorder="1" applyAlignment="1">
      <alignment horizontal="center" vertical="center" wrapText="1"/>
    </xf>
  </cellXfs>
  <cellStyles count="11">
    <cellStyle name="Millares" xfId="1" builtinId="3"/>
    <cellStyle name="Millares [0]" xfId="9" builtinId="6"/>
    <cellStyle name="Millares [0] 5" xfId="6" xr:uid="{9A757C44-5BDE-4E88-85DD-14078BD144E9}"/>
    <cellStyle name="Moneda" xfId="2" builtinId="4"/>
    <cellStyle name="Moneda [0]" xfId="8" builtinId="7"/>
    <cellStyle name="Moneda [0] 2" xfId="10" xr:uid="{34F3459B-5319-4BCC-AD27-7FF1C6CFAE5F}"/>
    <cellStyle name="Normal" xfId="0" builtinId="0"/>
    <cellStyle name="Normal 14" xfId="7" xr:uid="{13549C5A-B0FC-4F03-A810-637726238CE5}"/>
    <cellStyle name="Normal 2 77" xfId="4" xr:uid="{049E0172-2850-49D6-B04E-B12B1D7321E0}"/>
    <cellStyle name="Normal 6" xfId="3" xr:uid="{6B0F7E03-CD7B-4A9F-9877-4D3279BBCB55}"/>
    <cellStyle name="Porcentual 2" xfId="5" xr:uid="{884F5C16-24AF-47C9-BD4C-20501C4058FB}"/>
  </cellStyles>
  <dxfs count="1">
    <dxf>
      <font>
        <condense val="0"/>
        <extend val="0"/>
        <color indexed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1541318</xdr:colOff>
      <xdr:row>0</xdr:row>
      <xdr:rowOff>103910</xdr:rowOff>
    </xdr:from>
    <xdr:to>
      <xdr:col>17</xdr:col>
      <xdr:colOff>155863</xdr:colOff>
      <xdr:row>3</xdr:row>
      <xdr:rowOff>34637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830D6E-8E1F-46CD-8568-067899F732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2825363" y="103910"/>
          <a:ext cx="554182" cy="502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169718</xdr:colOff>
      <xdr:row>0</xdr:row>
      <xdr:rowOff>103911</xdr:rowOff>
    </xdr:from>
    <xdr:to>
      <xdr:col>17</xdr:col>
      <xdr:colOff>723900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5ECD5A-56B5-426C-B12C-FFD6303BAA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9211443" y="103911"/>
          <a:ext cx="554182" cy="4675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1541318</xdr:colOff>
      <xdr:row>0</xdr:row>
      <xdr:rowOff>103910</xdr:rowOff>
    </xdr:from>
    <xdr:ext cx="554183" cy="502227"/>
    <xdr:pic>
      <xdr:nvPicPr>
        <xdr:cNvPr id="2" name="Imagen 1">
          <a:extLst>
            <a:ext uri="{FF2B5EF4-FFF2-40B4-BE49-F238E27FC236}">
              <a16:creationId xmlns:a16="http://schemas.microsoft.com/office/drawing/2014/main" id="{AF076AD0-E8B1-4330-8CC6-538AD61CB6E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2952268" y="103910"/>
          <a:ext cx="554183" cy="50222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1541318</xdr:colOff>
      <xdr:row>0</xdr:row>
      <xdr:rowOff>103910</xdr:rowOff>
    </xdr:from>
    <xdr:ext cx="543359" cy="502227"/>
    <xdr:pic>
      <xdr:nvPicPr>
        <xdr:cNvPr id="2" name="Imagen 1">
          <a:extLst>
            <a:ext uri="{FF2B5EF4-FFF2-40B4-BE49-F238E27FC236}">
              <a16:creationId xmlns:a16="http://schemas.microsoft.com/office/drawing/2014/main" id="{9F8DA0AA-F0D1-405D-B8BF-9B0E5C63C7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2952268" y="103910"/>
          <a:ext cx="543359" cy="50222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OP\Archivos%20Inversi&#243;n\ROJAS\PLANEACION%20PRESUPUESTAL\3.%20INVERSION\2010\Plan%20de%20compras%20de%20inversi&#243;n%202007-201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dfsponal\pncfiles\Users\MRAMIRE\Documents\Mis%20archivos%20recibidos\PLACOS\Estaciones%202013\Users\MRAMIRE\Documents\Mis%20archivos%20recibidos\Users\OGESI-DESOG3.DIPON\Documents\ROJAS\PLANEACION%20PRESUPUESTAL\3.%20INVERSION\usuarios%20BPIN%20WEB_PONAL.xlsx?17BDA1D3" TargetMode="External"/><Relationship Id="rId1" Type="http://schemas.openxmlformats.org/officeDocument/2006/relationships/externalLinkPath" Target="file:///\\17BDA1D3\usuarios%20BPIN%20WEB_PO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GESI-DESOG3.DIPON\Documents\ROJAS\PLANEACION%20PRESUPUESTAL\3.%20INVERSION\usuarios%20BPIN%20WEB_PO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BDA1D3\usuarios%20BPIN%20WEB_P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ENTO CUATRIENIO"/>
      <sheetName val="RESUMEN GRAL "/>
      <sheetName val="RESUMEN INVERSION (2008)"/>
      <sheetName val="RESUMEN INVERSION (2009)"/>
      <sheetName val="10 Y 11"/>
      <sheetName val="USUARIOS_BPIN_WEB"/>
      <sheetName val="GERENTESSS"/>
      <sheetName val="GERENTES"/>
      <sheetName val="RESUMEN INVERSION (2)"/>
      <sheetName val="Hoja1"/>
      <sheetName val="EJEC SIIF"/>
      <sheetName val="RESUMEN 2010"/>
      <sheetName val="2009"/>
      <sheetName val="RESUMEN INVERSION"/>
      <sheetName val="RESUMEN GRAL"/>
      <sheetName val="1.ARMAMENTO"/>
      <sheetName val="2.ANTIMOTIN"/>
      <sheetName val="3.SEMOVIENTES"/>
      <sheetName val="4.ARAVI"/>
      <sheetName val="5.FLUVIAL"/>
      <sheetName val="6.DLLO TECNOLOGICO"/>
      <sheetName val="7.SECCIONALES"/>
      <sheetName val="8.LABORATORIOS REGIONALES"/>
      <sheetName val="9.ESTACIONES"/>
      <sheetName val="10.SISTEMAS"/>
      <sheetName val="aplazamient"/>
      <sheetName val="11.REDES ANALOGAS"/>
      <sheetName val="12.RED ACCESO FIJO"/>
      <sheetName val="13.VIVENDA F"/>
      <sheetName val="15.TABIO"/>
      <sheetName val="14.AUTOMOTOR"/>
      <sheetName val="16.CENOP"/>
      <sheetName val="17.TRONCALIZADOS"/>
      <sheetName val="18.COEST"/>
      <sheetName val="19.DINAE"/>
      <sheetName val="19.DINAE.1"/>
      <sheetName val="20.MUZU"/>
      <sheetName val="21.COMANDOS"/>
      <sheetName val="INMUEBLES"/>
      <sheetName val="22.VIV COMPRA"/>
      <sheetName val="23.DITRA"/>
      <sheetName val="24.ESCU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Usuarios"/>
    </sheetNames>
    <sheetDataSet>
      <sheetData sheetId="0">
        <row r="1">
          <cell r="D1" t="str">
            <v>Formulador</v>
          </cell>
        </row>
        <row r="2">
          <cell r="D2" t="str">
            <v>Control a la formulación</v>
          </cell>
        </row>
        <row r="3">
          <cell r="D3" t="str">
            <v>Control de viabilidad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Usuarios"/>
    </sheetNames>
    <sheetDataSet>
      <sheetData sheetId="0">
        <row r="1">
          <cell r="D1" t="str">
            <v>Formulador</v>
          </cell>
        </row>
        <row r="2">
          <cell r="D2" t="str">
            <v>Control a la formulación</v>
          </cell>
        </row>
        <row r="3">
          <cell r="D3" t="str">
            <v>Control de viabilidad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Usuarios"/>
    </sheetNames>
    <sheetDataSet>
      <sheetData sheetId="0">
        <row r="1">
          <cell r="D1" t="str">
            <v>Formulador</v>
          </cell>
        </row>
        <row r="2">
          <cell r="D2" t="str">
            <v>Control a la formulación</v>
          </cell>
        </row>
        <row r="3">
          <cell r="D3" t="str">
            <v>Control de viabilidad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86B0F-75B7-4220-B916-626912040DFE}">
  <sheetPr>
    <tabColor theme="6" tint="0.39997558519241921"/>
    <pageSetUpPr fitToPage="1"/>
  </sheetPr>
  <dimension ref="A1:Z49"/>
  <sheetViews>
    <sheetView tabSelected="1" view="pageBreakPreview" zoomScale="80" zoomScaleNormal="80" zoomScaleSheetLayoutView="80" zoomScalePageLayoutView="55" workbookViewId="0">
      <selection activeCell="K13" sqref="K13"/>
    </sheetView>
  </sheetViews>
  <sheetFormatPr baseColWidth="10" defaultColWidth="11.42578125" defaultRowHeight="15" x14ac:dyDescent="0.25"/>
  <cols>
    <col min="1" max="1" width="7.42578125" style="1" customWidth="1"/>
    <col min="2" max="2" width="7.5703125" style="1" customWidth="1"/>
    <col min="3" max="3" width="8" style="1" customWidth="1"/>
    <col min="4" max="4" width="11.5703125" style="1" customWidth="1"/>
    <col min="5" max="5" width="11.7109375" style="1" customWidth="1"/>
    <col min="6" max="6" width="7.5703125" style="1" customWidth="1"/>
    <col min="7" max="7" width="14.5703125" style="1" customWidth="1"/>
    <col min="8" max="9" width="8.5703125" style="1" customWidth="1"/>
    <col min="10" max="10" width="22" style="1" customWidth="1"/>
    <col min="11" max="11" width="93.7109375" style="15" customWidth="1"/>
    <col min="12" max="12" width="14.5703125" style="1" customWidth="1"/>
    <col min="13" max="15" width="27.7109375" style="1" customWidth="1"/>
    <col min="16" max="16" width="38.42578125" style="1" customWidth="1"/>
    <col min="17" max="17" width="29" style="1" customWidth="1"/>
    <col min="18" max="18" width="27.7109375" style="1" customWidth="1"/>
    <col min="19" max="19" width="21.7109375" style="2" customWidth="1"/>
    <col min="20" max="20" width="16.28515625" style="2" customWidth="1"/>
    <col min="21" max="21" width="11.42578125" style="2"/>
    <col min="22" max="16384" width="11.42578125" style="1"/>
  </cols>
  <sheetData>
    <row r="1" spans="1:26" s="2" customFormat="1" ht="15" customHeight="1" x14ac:dyDescent="0.25">
      <c r="A1" s="87"/>
      <c r="B1" s="88"/>
      <c r="C1" s="88"/>
      <c r="D1" s="88"/>
      <c r="E1" s="88"/>
      <c r="F1" s="88"/>
      <c r="G1" s="89"/>
      <c r="H1" s="74" t="s">
        <v>26</v>
      </c>
      <c r="I1" s="74"/>
      <c r="J1" s="74"/>
      <c r="K1" s="74"/>
      <c r="L1" s="74"/>
      <c r="M1" s="74"/>
      <c r="N1" s="74"/>
      <c r="O1" s="74"/>
      <c r="P1" s="75"/>
      <c r="Q1" s="86" t="s">
        <v>0</v>
      </c>
      <c r="R1" s="86"/>
    </row>
    <row r="2" spans="1:26" s="2" customFormat="1" ht="15" customHeight="1" x14ac:dyDescent="0.25">
      <c r="A2" s="73" t="s">
        <v>54</v>
      </c>
      <c r="B2" s="73"/>
      <c r="C2" s="73"/>
      <c r="D2" s="73"/>
      <c r="E2" s="73"/>
      <c r="F2" s="73"/>
      <c r="G2" s="73"/>
      <c r="H2" s="74"/>
      <c r="I2" s="74"/>
      <c r="J2" s="74"/>
      <c r="K2" s="74"/>
      <c r="L2" s="74"/>
      <c r="M2" s="74"/>
      <c r="N2" s="74"/>
      <c r="O2" s="74"/>
      <c r="P2" s="75"/>
      <c r="Q2" s="86"/>
      <c r="R2" s="86"/>
    </row>
    <row r="3" spans="1:26" s="2" customFormat="1" ht="15" customHeight="1" x14ac:dyDescent="0.25">
      <c r="A3" s="73" t="s">
        <v>55</v>
      </c>
      <c r="B3" s="73"/>
      <c r="C3" s="73"/>
      <c r="D3" s="73"/>
      <c r="E3" s="73"/>
      <c r="F3" s="73"/>
      <c r="G3" s="73"/>
      <c r="H3" s="74" t="s">
        <v>27</v>
      </c>
      <c r="I3" s="74"/>
      <c r="J3" s="74"/>
      <c r="K3" s="74"/>
      <c r="L3" s="74"/>
      <c r="M3" s="74"/>
      <c r="N3" s="74"/>
      <c r="O3" s="74"/>
      <c r="P3" s="75"/>
      <c r="Q3" s="86"/>
      <c r="R3" s="86"/>
    </row>
    <row r="4" spans="1:26" s="2" customFormat="1" ht="15" customHeight="1" x14ac:dyDescent="0.25">
      <c r="A4" s="76" t="s">
        <v>56</v>
      </c>
      <c r="B4" s="77"/>
      <c r="C4" s="77"/>
      <c r="D4" s="77"/>
      <c r="E4" s="77"/>
      <c r="F4" s="77"/>
      <c r="G4" s="78"/>
      <c r="H4" s="74"/>
      <c r="I4" s="74"/>
      <c r="J4" s="74"/>
      <c r="K4" s="74"/>
      <c r="L4" s="74"/>
      <c r="M4" s="74"/>
      <c r="N4" s="74"/>
      <c r="O4" s="74"/>
      <c r="P4" s="75"/>
      <c r="Q4" s="86"/>
      <c r="R4" s="86"/>
    </row>
    <row r="5" spans="1:26" s="2" customFormat="1" ht="8.25" customHeight="1" x14ac:dyDescent="0.25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1"/>
      <c r="R5" s="82"/>
    </row>
    <row r="6" spans="1:26" s="6" customFormat="1" ht="23.25" customHeight="1" x14ac:dyDescent="0.25">
      <c r="A6" s="22"/>
      <c r="B6" s="23"/>
      <c r="C6" s="23"/>
      <c r="D6" s="23"/>
      <c r="E6" s="23"/>
      <c r="F6" s="23"/>
      <c r="G6" s="23"/>
      <c r="H6" s="24"/>
      <c r="I6" s="24"/>
      <c r="J6" s="24"/>
      <c r="K6" s="25"/>
      <c r="L6" s="83" t="s">
        <v>39</v>
      </c>
      <c r="M6" s="83"/>
      <c r="N6" s="83"/>
      <c r="O6" s="83"/>
      <c r="P6" s="83"/>
      <c r="Q6" s="83"/>
      <c r="R6" s="83"/>
    </row>
    <row r="7" spans="1:26" s="6" customFormat="1" ht="66.75" customHeight="1" x14ac:dyDescent="0.2">
      <c r="A7" s="90" t="s">
        <v>57</v>
      </c>
      <c r="B7" s="91"/>
      <c r="C7" s="91"/>
      <c r="D7" s="91"/>
      <c r="E7" s="91"/>
      <c r="F7" s="91"/>
      <c r="G7" s="91"/>
      <c r="H7" s="91"/>
      <c r="I7" s="91"/>
      <c r="J7" s="91"/>
      <c r="K7" s="92"/>
      <c r="L7" s="84" t="s">
        <v>35</v>
      </c>
      <c r="M7" s="85"/>
      <c r="N7" s="26"/>
      <c r="O7" s="27"/>
      <c r="P7" s="28" t="s">
        <v>45</v>
      </c>
      <c r="Q7" s="26"/>
      <c r="R7" s="29"/>
    </row>
    <row r="8" spans="1:26" s="6" customFormat="1" ht="16.5" customHeight="1" x14ac:dyDescent="0.2">
      <c r="A8" s="30"/>
      <c r="B8" s="31"/>
      <c r="C8" s="31"/>
      <c r="D8" s="31"/>
      <c r="E8" s="31"/>
      <c r="F8" s="31"/>
      <c r="G8" s="31"/>
      <c r="H8" s="31"/>
      <c r="I8" s="31"/>
      <c r="J8" s="31"/>
      <c r="K8" s="32"/>
      <c r="L8" s="71" t="s">
        <v>1</v>
      </c>
      <c r="M8" s="72"/>
      <c r="N8" s="33"/>
      <c r="O8" s="34"/>
      <c r="P8" s="35" t="s">
        <v>2</v>
      </c>
      <c r="Q8" s="33"/>
      <c r="R8" s="32"/>
    </row>
    <row r="9" spans="1:26" s="6" customFormat="1" ht="39" customHeight="1" x14ac:dyDescent="0.25">
      <c r="A9" s="93" t="s">
        <v>36</v>
      </c>
      <c r="B9" s="94"/>
      <c r="C9" s="94"/>
      <c r="D9" s="94"/>
      <c r="E9" s="94"/>
      <c r="F9" s="94"/>
      <c r="G9" s="94"/>
      <c r="H9" s="95"/>
      <c r="I9" s="95"/>
      <c r="J9" s="95"/>
      <c r="K9" s="96"/>
      <c r="L9" s="97"/>
      <c r="M9" s="98"/>
      <c r="N9" s="36"/>
      <c r="O9" s="37"/>
      <c r="P9" s="38"/>
      <c r="Q9" s="39"/>
      <c r="R9" s="40"/>
    </row>
    <row r="10" spans="1:26" s="6" customFormat="1" ht="18" customHeight="1" x14ac:dyDescent="0.25">
      <c r="A10" s="41"/>
      <c r="B10" s="42"/>
      <c r="C10" s="42"/>
      <c r="D10" s="42"/>
      <c r="E10" s="42"/>
      <c r="F10" s="42"/>
      <c r="G10" s="42"/>
      <c r="H10" s="43"/>
      <c r="I10" s="43"/>
      <c r="J10" s="43"/>
      <c r="K10" s="44"/>
      <c r="L10" s="101" t="s">
        <v>49</v>
      </c>
      <c r="M10" s="102"/>
      <c r="N10" s="102"/>
      <c r="O10" s="102"/>
      <c r="P10" s="102"/>
      <c r="Q10" s="45"/>
      <c r="R10" s="46"/>
    </row>
    <row r="11" spans="1:26" ht="45" customHeight="1" x14ac:dyDescent="0.25">
      <c r="A11" s="99" t="s">
        <v>3</v>
      </c>
      <c r="B11" s="99"/>
      <c r="C11" s="99"/>
      <c r="D11" s="99"/>
      <c r="E11" s="99"/>
      <c r="F11" s="99"/>
      <c r="G11" s="99" t="s">
        <v>4</v>
      </c>
      <c r="H11" s="99" t="s">
        <v>5</v>
      </c>
      <c r="I11" s="99"/>
      <c r="J11" s="74" t="s">
        <v>6</v>
      </c>
      <c r="K11" s="74"/>
      <c r="L11" s="100" t="s">
        <v>7</v>
      </c>
      <c r="M11" s="100" t="s">
        <v>8</v>
      </c>
      <c r="N11" s="100" t="s">
        <v>9</v>
      </c>
      <c r="O11" s="100" t="s">
        <v>10</v>
      </c>
      <c r="P11" s="100" t="s">
        <v>11</v>
      </c>
      <c r="Q11" s="100" t="s">
        <v>12</v>
      </c>
      <c r="R11" s="100" t="s">
        <v>13</v>
      </c>
      <c r="S11" s="1"/>
      <c r="T11" s="1"/>
      <c r="U11" s="20"/>
      <c r="V11" s="20"/>
      <c r="W11" s="20"/>
      <c r="X11" s="20"/>
      <c r="Y11" s="20"/>
      <c r="Z11" s="20"/>
    </row>
    <row r="12" spans="1:26" ht="32.450000000000003" customHeight="1" x14ac:dyDescent="0.25">
      <c r="A12" s="21" t="s">
        <v>14</v>
      </c>
      <c r="B12" s="21" t="s">
        <v>15</v>
      </c>
      <c r="C12" s="21" t="s">
        <v>16</v>
      </c>
      <c r="D12" s="21" t="s">
        <v>17</v>
      </c>
      <c r="E12" s="21" t="s">
        <v>18</v>
      </c>
      <c r="F12" s="21" t="s">
        <v>19</v>
      </c>
      <c r="G12" s="99"/>
      <c r="H12" s="21" t="s">
        <v>20</v>
      </c>
      <c r="I12" s="21" t="s">
        <v>21</v>
      </c>
      <c r="J12" s="47" t="s">
        <v>22</v>
      </c>
      <c r="K12" s="47" t="s">
        <v>23</v>
      </c>
      <c r="L12" s="100"/>
      <c r="M12" s="100"/>
      <c r="N12" s="100"/>
      <c r="O12" s="100"/>
      <c r="P12" s="100"/>
      <c r="Q12" s="100"/>
      <c r="R12" s="100"/>
      <c r="S12" s="1"/>
      <c r="T12" s="20"/>
      <c r="U12" s="20"/>
      <c r="V12" s="20"/>
      <c r="W12" s="20"/>
      <c r="X12" s="20"/>
      <c r="Y12" s="20"/>
      <c r="Z12" s="20"/>
    </row>
    <row r="13" spans="1:26" ht="48" customHeight="1" x14ac:dyDescent="0.25">
      <c r="A13" s="48">
        <v>1505</v>
      </c>
      <c r="B13" s="48">
        <v>100</v>
      </c>
      <c r="C13" s="48">
        <v>3</v>
      </c>
      <c r="D13" s="48"/>
      <c r="E13" s="48"/>
      <c r="F13" s="48"/>
      <c r="G13" s="48">
        <v>10</v>
      </c>
      <c r="H13" s="48" t="s">
        <v>30</v>
      </c>
      <c r="I13" s="48"/>
      <c r="J13" s="48"/>
      <c r="K13" s="49" t="s">
        <v>29</v>
      </c>
      <c r="L13" s="50"/>
      <c r="M13" s="51">
        <v>20059000000</v>
      </c>
      <c r="N13" s="51"/>
      <c r="O13" s="51"/>
      <c r="P13" s="51">
        <f>M13</f>
        <v>20059000000</v>
      </c>
      <c r="Q13" s="51"/>
      <c r="R13" s="51">
        <f>P13</f>
        <v>20059000000</v>
      </c>
      <c r="S13" s="1"/>
      <c r="T13" s="20"/>
      <c r="U13" s="20"/>
      <c r="V13" s="20"/>
      <c r="W13" s="20"/>
      <c r="X13" s="20"/>
      <c r="Y13" s="20"/>
      <c r="Z13" s="20"/>
    </row>
    <row r="14" spans="1:26" ht="48" customHeight="1" x14ac:dyDescent="0.25">
      <c r="A14" s="48">
        <v>1505</v>
      </c>
      <c r="B14" s="48">
        <v>100</v>
      </c>
      <c r="C14" s="48">
        <v>3</v>
      </c>
      <c r="D14" s="48" t="s">
        <v>38</v>
      </c>
      <c r="E14" s="48">
        <v>1505017</v>
      </c>
      <c r="F14" s="48"/>
      <c r="G14" s="48">
        <v>10</v>
      </c>
      <c r="H14" s="48" t="s">
        <v>30</v>
      </c>
      <c r="I14" s="48"/>
      <c r="J14" s="48"/>
      <c r="K14" s="49" t="s">
        <v>46</v>
      </c>
      <c r="L14" s="50"/>
      <c r="M14" s="51"/>
      <c r="N14" s="51"/>
      <c r="O14" s="51"/>
      <c r="P14" s="51"/>
      <c r="Q14" s="51"/>
      <c r="R14" s="51"/>
      <c r="S14" s="1"/>
      <c r="T14" s="20"/>
      <c r="U14" s="20"/>
      <c r="V14" s="20"/>
      <c r="W14" s="20"/>
      <c r="X14" s="20"/>
      <c r="Y14" s="20"/>
      <c r="Z14" s="20"/>
    </row>
    <row r="15" spans="1:26" s="7" customFormat="1" ht="76.5" customHeight="1" x14ac:dyDescent="0.25">
      <c r="A15" s="48">
        <v>1505</v>
      </c>
      <c r="B15" s="48">
        <v>100</v>
      </c>
      <c r="C15" s="48">
        <v>3</v>
      </c>
      <c r="D15" s="48" t="s">
        <v>38</v>
      </c>
      <c r="E15" s="48">
        <v>1505017</v>
      </c>
      <c r="F15" s="48">
        <v>2</v>
      </c>
      <c r="G15" s="48">
        <v>10</v>
      </c>
      <c r="H15" s="48" t="s">
        <v>30</v>
      </c>
      <c r="I15" s="52"/>
      <c r="J15" s="52"/>
      <c r="K15" s="53" t="s">
        <v>42</v>
      </c>
      <c r="L15" s="48"/>
      <c r="M15" s="51"/>
      <c r="N15" s="54"/>
      <c r="O15" s="54"/>
      <c r="P15" s="51"/>
      <c r="Q15" s="54"/>
      <c r="R15" s="51"/>
      <c r="T15" s="104"/>
      <c r="U15" s="104"/>
      <c r="V15" s="104"/>
      <c r="W15" s="104"/>
      <c r="X15" s="104"/>
      <c r="Y15" s="104"/>
      <c r="Z15" s="104"/>
    </row>
    <row r="16" spans="1:26" s="7" customFormat="1" ht="54" customHeight="1" x14ac:dyDescent="0.25">
      <c r="A16" s="48">
        <v>1505</v>
      </c>
      <c r="B16" s="48">
        <v>100</v>
      </c>
      <c r="C16" s="48">
        <v>3</v>
      </c>
      <c r="D16" s="48" t="s">
        <v>38</v>
      </c>
      <c r="E16" s="48">
        <v>1505017</v>
      </c>
      <c r="F16" s="48">
        <v>2</v>
      </c>
      <c r="G16" s="48">
        <v>10</v>
      </c>
      <c r="H16" s="52" t="s">
        <v>30</v>
      </c>
      <c r="I16" s="52"/>
      <c r="J16" s="48">
        <v>72121403</v>
      </c>
      <c r="K16" s="53" t="s">
        <v>41</v>
      </c>
      <c r="L16" s="48">
        <v>1</v>
      </c>
      <c r="M16" s="55">
        <v>8420000000</v>
      </c>
      <c r="N16" s="54"/>
      <c r="O16" s="54"/>
      <c r="P16" s="55">
        <f t="shared" ref="P16:P21" si="0">M16*L16</f>
        <v>8420000000</v>
      </c>
      <c r="Q16" s="54"/>
      <c r="R16" s="55">
        <f t="shared" ref="R16" si="1">P16</f>
        <v>8420000000</v>
      </c>
      <c r="T16" s="8"/>
      <c r="U16" s="8"/>
      <c r="V16" s="8"/>
      <c r="W16" s="8"/>
      <c r="X16" s="8"/>
      <c r="Y16" s="8"/>
      <c r="Z16" s="8"/>
    </row>
    <row r="17" spans="1:26" s="7" customFormat="1" ht="54" customHeight="1" x14ac:dyDescent="0.25">
      <c r="A17" s="48">
        <v>1505</v>
      </c>
      <c r="B17" s="48">
        <v>100</v>
      </c>
      <c r="C17" s="48">
        <v>3</v>
      </c>
      <c r="D17" s="48" t="s">
        <v>38</v>
      </c>
      <c r="E17" s="48">
        <v>1505017</v>
      </c>
      <c r="F17" s="48">
        <v>2</v>
      </c>
      <c r="G17" s="48">
        <v>10</v>
      </c>
      <c r="H17" s="52" t="s">
        <v>30</v>
      </c>
      <c r="I17" s="52"/>
      <c r="J17" s="48">
        <v>72121403</v>
      </c>
      <c r="K17" s="53" t="s">
        <v>40</v>
      </c>
      <c r="L17" s="48">
        <v>1</v>
      </c>
      <c r="M17" s="55">
        <v>1659000000</v>
      </c>
      <c r="N17" s="54"/>
      <c r="O17" s="54"/>
      <c r="P17" s="55">
        <f t="shared" si="0"/>
        <v>1659000000</v>
      </c>
      <c r="Q17" s="54"/>
      <c r="R17" s="55">
        <f>P17</f>
        <v>1659000000</v>
      </c>
      <c r="T17" s="8"/>
      <c r="U17" s="8"/>
      <c r="V17" s="8"/>
      <c r="W17" s="8"/>
      <c r="X17" s="8"/>
      <c r="Y17" s="8"/>
      <c r="Z17" s="8"/>
    </row>
    <row r="18" spans="1:26" s="7" customFormat="1" ht="54" customHeight="1" x14ac:dyDescent="0.25">
      <c r="A18" s="48">
        <v>1505</v>
      </c>
      <c r="B18" s="48">
        <v>100</v>
      </c>
      <c r="C18" s="48">
        <v>3</v>
      </c>
      <c r="D18" s="48" t="s">
        <v>38</v>
      </c>
      <c r="E18" s="48">
        <v>1505017</v>
      </c>
      <c r="F18" s="48">
        <v>2</v>
      </c>
      <c r="G18" s="48">
        <v>10</v>
      </c>
      <c r="H18" s="52" t="s">
        <v>30</v>
      </c>
      <c r="I18" s="52"/>
      <c r="J18" s="48">
        <v>72121403</v>
      </c>
      <c r="K18" s="53" t="s">
        <v>50</v>
      </c>
      <c r="L18" s="48">
        <v>1</v>
      </c>
      <c r="M18" s="55">
        <v>2413000000</v>
      </c>
      <c r="N18" s="54"/>
      <c r="O18" s="54"/>
      <c r="P18" s="55">
        <f t="shared" si="0"/>
        <v>2413000000</v>
      </c>
      <c r="Q18" s="54"/>
      <c r="R18" s="55">
        <f>P18</f>
        <v>2413000000</v>
      </c>
      <c r="T18" s="8"/>
      <c r="U18" s="8"/>
      <c r="V18" s="8"/>
      <c r="W18" s="8"/>
      <c r="X18" s="8"/>
      <c r="Y18" s="8"/>
      <c r="Z18" s="8"/>
    </row>
    <row r="19" spans="1:26" s="7" customFormat="1" ht="54" customHeight="1" x14ac:dyDescent="0.25">
      <c r="A19" s="48">
        <v>1505</v>
      </c>
      <c r="B19" s="48">
        <v>100</v>
      </c>
      <c r="C19" s="48">
        <v>3</v>
      </c>
      <c r="D19" s="48" t="s">
        <v>38</v>
      </c>
      <c r="E19" s="48">
        <v>1505017</v>
      </c>
      <c r="F19" s="48">
        <v>2</v>
      </c>
      <c r="G19" s="48">
        <v>10</v>
      </c>
      <c r="H19" s="52" t="s">
        <v>30</v>
      </c>
      <c r="I19" s="52"/>
      <c r="J19" s="48">
        <v>72121403</v>
      </c>
      <c r="K19" s="53" t="s">
        <v>51</v>
      </c>
      <c r="L19" s="48">
        <v>1</v>
      </c>
      <c r="M19" s="55">
        <v>1077000000</v>
      </c>
      <c r="N19" s="54"/>
      <c r="O19" s="54"/>
      <c r="P19" s="55">
        <f t="shared" si="0"/>
        <v>1077000000</v>
      </c>
      <c r="Q19" s="54"/>
      <c r="R19" s="55">
        <f>P19</f>
        <v>1077000000</v>
      </c>
      <c r="T19" s="8"/>
      <c r="U19" s="8"/>
      <c r="V19" s="8"/>
      <c r="W19" s="8"/>
      <c r="X19" s="8"/>
      <c r="Y19" s="8"/>
      <c r="Z19" s="8"/>
    </row>
    <row r="20" spans="1:26" s="7" customFormat="1" ht="54" customHeight="1" x14ac:dyDescent="0.25">
      <c r="A20" s="48">
        <v>1505</v>
      </c>
      <c r="B20" s="48">
        <v>100</v>
      </c>
      <c r="C20" s="48">
        <v>3</v>
      </c>
      <c r="D20" s="48" t="s">
        <v>38</v>
      </c>
      <c r="E20" s="48">
        <v>1505017</v>
      </c>
      <c r="F20" s="48">
        <v>2</v>
      </c>
      <c r="G20" s="48">
        <v>10</v>
      </c>
      <c r="H20" s="52" t="s">
        <v>30</v>
      </c>
      <c r="I20" s="52"/>
      <c r="J20" s="48">
        <v>72121403</v>
      </c>
      <c r="K20" s="53" t="s">
        <v>52</v>
      </c>
      <c r="L20" s="48">
        <v>1</v>
      </c>
      <c r="M20" s="55">
        <v>2413000000</v>
      </c>
      <c r="N20" s="54"/>
      <c r="O20" s="54"/>
      <c r="P20" s="55">
        <f t="shared" si="0"/>
        <v>2413000000</v>
      </c>
      <c r="Q20" s="54"/>
      <c r="R20" s="55">
        <f>P20</f>
        <v>2413000000</v>
      </c>
      <c r="T20" s="8"/>
      <c r="U20" s="8"/>
      <c r="V20" s="8"/>
      <c r="W20" s="8"/>
      <c r="X20" s="8"/>
      <c r="Y20" s="8"/>
      <c r="Z20" s="8"/>
    </row>
    <row r="21" spans="1:26" s="7" customFormat="1" ht="54" customHeight="1" x14ac:dyDescent="0.25">
      <c r="A21" s="48">
        <v>1505</v>
      </c>
      <c r="B21" s="48">
        <v>100</v>
      </c>
      <c r="C21" s="48">
        <v>3</v>
      </c>
      <c r="D21" s="48" t="s">
        <v>38</v>
      </c>
      <c r="E21" s="48">
        <v>1505017</v>
      </c>
      <c r="F21" s="48">
        <v>2</v>
      </c>
      <c r="G21" s="48">
        <v>10</v>
      </c>
      <c r="H21" s="52" t="s">
        <v>30</v>
      </c>
      <c r="I21" s="52"/>
      <c r="J21" s="48">
        <v>72121403</v>
      </c>
      <c r="K21" s="53" t="s">
        <v>53</v>
      </c>
      <c r="L21" s="48">
        <v>1</v>
      </c>
      <c r="M21" s="55">
        <v>1077000000</v>
      </c>
      <c r="N21" s="54"/>
      <c r="O21" s="54"/>
      <c r="P21" s="55">
        <f t="shared" si="0"/>
        <v>1077000000</v>
      </c>
      <c r="Q21" s="54"/>
      <c r="R21" s="55">
        <f>P21</f>
        <v>1077000000</v>
      </c>
      <c r="T21" s="8"/>
      <c r="U21" s="8"/>
      <c r="V21" s="8"/>
      <c r="W21" s="8"/>
      <c r="X21" s="8"/>
      <c r="Y21" s="8"/>
      <c r="Z21" s="8"/>
    </row>
    <row r="22" spans="1:26" s="7" customFormat="1" ht="54" customHeight="1" x14ac:dyDescent="0.25">
      <c r="A22" s="52">
        <v>1505</v>
      </c>
      <c r="B22" s="56" t="s">
        <v>28</v>
      </c>
      <c r="C22" s="52">
        <v>3</v>
      </c>
      <c r="D22" s="52" t="s">
        <v>38</v>
      </c>
      <c r="E22" s="57" t="s">
        <v>44</v>
      </c>
      <c r="F22" s="48"/>
      <c r="G22" s="48">
        <v>10</v>
      </c>
      <c r="H22" s="52" t="s">
        <v>30</v>
      </c>
      <c r="I22" s="52"/>
      <c r="J22" s="52"/>
      <c r="K22" s="49" t="s">
        <v>47</v>
      </c>
      <c r="L22" s="48"/>
      <c r="M22" s="55"/>
      <c r="N22" s="54"/>
      <c r="O22" s="54"/>
      <c r="P22" s="55"/>
      <c r="Q22" s="54"/>
      <c r="R22" s="55"/>
      <c r="T22" s="8"/>
      <c r="U22" s="8"/>
      <c r="V22" s="8"/>
      <c r="W22" s="8"/>
      <c r="X22" s="8"/>
      <c r="Y22" s="8"/>
      <c r="Z22" s="8"/>
    </row>
    <row r="23" spans="1:26" s="7" customFormat="1" ht="54" customHeight="1" x14ac:dyDescent="0.25">
      <c r="A23" s="52">
        <v>1505</v>
      </c>
      <c r="B23" s="56" t="s">
        <v>28</v>
      </c>
      <c r="C23" s="52">
        <v>3</v>
      </c>
      <c r="D23" s="52" t="s">
        <v>38</v>
      </c>
      <c r="E23" s="57" t="s">
        <v>44</v>
      </c>
      <c r="F23" s="48">
        <v>2</v>
      </c>
      <c r="G23" s="48">
        <v>10</v>
      </c>
      <c r="H23" s="52" t="s">
        <v>30</v>
      </c>
      <c r="I23" s="52"/>
      <c r="J23" s="52"/>
      <c r="K23" s="53" t="s">
        <v>43</v>
      </c>
      <c r="L23" s="48"/>
      <c r="M23" s="51"/>
      <c r="N23" s="54"/>
      <c r="O23" s="54" t="s">
        <v>37</v>
      </c>
      <c r="P23" s="51"/>
      <c r="Q23" s="54"/>
      <c r="R23" s="51"/>
      <c r="T23" s="8"/>
      <c r="U23" s="8"/>
      <c r="V23" s="8"/>
      <c r="W23" s="8"/>
      <c r="X23" s="8"/>
      <c r="Y23" s="8"/>
      <c r="Z23" s="8"/>
    </row>
    <row r="24" spans="1:26" s="7" customFormat="1" ht="54" customHeight="1" x14ac:dyDescent="0.25">
      <c r="A24" s="52">
        <v>1505</v>
      </c>
      <c r="B24" s="56" t="s">
        <v>28</v>
      </c>
      <c r="C24" s="52">
        <v>3</v>
      </c>
      <c r="D24" s="52" t="s">
        <v>38</v>
      </c>
      <c r="E24" s="57" t="s">
        <v>44</v>
      </c>
      <c r="F24" s="48">
        <v>2</v>
      </c>
      <c r="G24" s="48">
        <v>10</v>
      </c>
      <c r="H24" s="52" t="s">
        <v>30</v>
      </c>
      <c r="I24" s="52"/>
      <c r="J24" s="52">
        <v>72121403</v>
      </c>
      <c r="K24" s="53" t="s">
        <v>48</v>
      </c>
      <c r="L24" s="48">
        <v>1</v>
      </c>
      <c r="M24" s="55">
        <v>3000000000</v>
      </c>
      <c r="N24" s="54"/>
      <c r="O24" s="54"/>
      <c r="P24" s="55">
        <f>M24</f>
        <v>3000000000</v>
      </c>
      <c r="Q24" s="54"/>
      <c r="R24" s="55">
        <f>P24</f>
        <v>3000000000</v>
      </c>
      <c r="T24" s="8"/>
      <c r="U24" s="8"/>
      <c r="V24" s="8"/>
      <c r="W24" s="8"/>
      <c r="X24" s="8"/>
      <c r="Y24" s="8"/>
      <c r="Z24" s="8"/>
    </row>
    <row r="25" spans="1:26" s="9" customFormat="1" ht="48" customHeight="1" x14ac:dyDescent="0.25">
      <c r="A25" s="103" t="s">
        <v>31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58"/>
      <c r="N25" s="58"/>
      <c r="O25" s="58"/>
      <c r="P25" s="58"/>
      <c r="Q25" s="58"/>
      <c r="R25" s="58"/>
    </row>
    <row r="26" spans="1:26" ht="58.5" customHeight="1" x14ac:dyDescent="0.2">
      <c r="A26" s="48"/>
      <c r="B26" s="59"/>
      <c r="C26" s="48"/>
      <c r="D26" s="48"/>
      <c r="E26" s="60"/>
      <c r="F26" s="59"/>
      <c r="G26" s="48"/>
      <c r="H26" s="48"/>
      <c r="I26" s="48"/>
      <c r="J26" s="48"/>
      <c r="K26" s="53"/>
      <c r="L26" s="48"/>
      <c r="M26" s="61"/>
      <c r="N26" s="61"/>
      <c r="O26" s="61"/>
      <c r="P26" s="61"/>
      <c r="Q26" s="61"/>
      <c r="R26" s="61"/>
      <c r="S26" s="1"/>
      <c r="T26" s="1"/>
      <c r="U26" s="1"/>
    </row>
    <row r="27" spans="1:26" s="11" customFormat="1" ht="42" customHeight="1" x14ac:dyDescent="0.25">
      <c r="A27" s="62"/>
      <c r="B27" s="63"/>
      <c r="C27" s="62"/>
      <c r="D27" s="62"/>
      <c r="E27" s="64"/>
      <c r="F27" s="63"/>
      <c r="G27" s="62"/>
      <c r="H27" s="62"/>
      <c r="I27" s="62"/>
      <c r="J27" s="65"/>
      <c r="K27" s="66"/>
      <c r="L27" s="67"/>
      <c r="M27" s="58"/>
      <c r="N27" s="58"/>
      <c r="O27" s="58"/>
      <c r="P27" s="58"/>
      <c r="Q27" s="58"/>
      <c r="R27" s="58"/>
    </row>
    <row r="28" spans="1:26" s="12" customFormat="1" ht="39" customHeight="1" x14ac:dyDescent="0.25">
      <c r="A28" s="103" t="s">
        <v>58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51">
        <f>M16+M17+M20+M21+M24+M18+M19</f>
        <v>20059000000</v>
      </c>
      <c r="N28" s="58"/>
      <c r="O28" s="58"/>
      <c r="P28" s="51">
        <f>P17+P20+P21+P24+P16+P18+P19</f>
        <v>20059000000</v>
      </c>
      <c r="Q28" s="58"/>
      <c r="R28" s="51">
        <f>R16+R17+R20+R21+R24+R18+R19</f>
        <v>20059000000</v>
      </c>
    </row>
    <row r="29" spans="1:26" s="13" customFormat="1" ht="39" customHeight="1" x14ac:dyDescent="0.25">
      <c r="A29" s="107" t="s">
        <v>24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51">
        <f>M28</f>
        <v>20059000000</v>
      </c>
      <c r="N29" s="58"/>
      <c r="O29" s="58"/>
      <c r="P29" s="51">
        <f>P28</f>
        <v>20059000000</v>
      </c>
      <c r="Q29" s="58"/>
      <c r="R29" s="51">
        <f>R28</f>
        <v>20059000000</v>
      </c>
    </row>
    <row r="30" spans="1:26" ht="85.5" customHeight="1" x14ac:dyDescent="0.25">
      <c r="A30" s="110" t="s">
        <v>59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2"/>
      <c r="L30" s="105" t="s">
        <v>60</v>
      </c>
      <c r="M30" s="106"/>
      <c r="N30" s="106"/>
      <c r="O30" s="106"/>
      <c r="P30" s="105" t="s">
        <v>61</v>
      </c>
      <c r="Q30" s="105"/>
      <c r="R30" s="105"/>
      <c r="S30" s="1"/>
      <c r="T30" s="1"/>
      <c r="U30" s="1"/>
    </row>
    <row r="31" spans="1:26" s="14" customFormat="1" ht="58.5" customHeight="1" x14ac:dyDescent="0.25">
      <c r="A31" s="108" t="s">
        <v>25</v>
      </c>
      <c r="B31" s="108"/>
      <c r="C31" s="109">
        <v>46001</v>
      </c>
      <c r="D31" s="109"/>
      <c r="E31" s="109"/>
      <c r="F31" s="109"/>
      <c r="G31" s="109"/>
      <c r="H31" s="109"/>
      <c r="I31" s="109"/>
      <c r="J31" s="109"/>
      <c r="K31" s="109"/>
      <c r="L31" s="68" t="str">
        <f>+A31</f>
        <v>FECHA:</v>
      </c>
      <c r="M31" s="109">
        <f>C31</f>
        <v>46001</v>
      </c>
      <c r="N31" s="108"/>
      <c r="O31" s="108"/>
      <c r="P31" s="69" t="str">
        <f>+L31</f>
        <v>FECHA:</v>
      </c>
      <c r="Q31" s="109">
        <f>C31</f>
        <v>46001</v>
      </c>
      <c r="R31" s="108"/>
    </row>
    <row r="32" spans="1:26" s="13" customFormat="1" ht="34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5"/>
      <c r="L32" s="1"/>
      <c r="M32" s="1"/>
      <c r="N32" s="1"/>
      <c r="O32" s="1"/>
      <c r="P32" s="1"/>
      <c r="Q32" s="1"/>
      <c r="R32" s="1"/>
      <c r="S32" s="3"/>
      <c r="T32" s="3"/>
      <c r="U32" s="3"/>
    </row>
    <row r="33" spans="1:18" ht="34.5" customHeight="1" x14ac:dyDescent="0.25"/>
    <row r="34" spans="1:18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6"/>
      <c r="L34" s="13"/>
      <c r="M34" s="13"/>
      <c r="N34" s="13"/>
      <c r="O34" s="13"/>
      <c r="P34" s="17"/>
      <c r="Q34" s="18"/>
      <c r="R34" s="19"/>
    </row>
    <row r="40" spans="1:18" s="2" customForma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5"/>
      <c r="L40" s="1"/>
      <c r="M40" s="1"/>
      <c r="N40" s="1"/>
      <c r="O40" s="1"/>
      <c r="P40" s="1"/>
      <c r="Q40" s="1"/>
      <c r="R40" s="1"/>
    </row>
    <row r="41" spans="1:18" s="2" customForma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5"/>
      <c r="L41" s="1"/>
      <c r="M41" s="1"/>
      <c r="N41" s="1"/>
      <c r="O41" s="1"/>
      <c r="P41" s="1"/>
      <c r="Q41" s="1"/>
      <c r="R41" s="1"/>
    </row>
    <row r="42" spans="1:18" s="2" customForma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5"/>
      <c r="L42" s="1"/>
      <c r="M42" s="1"/>
      <c r="N42" s="1"/>
      <c r="O42" s="1"/>
      <c r="P42" s="1"/>
      <c r="Q42" s="1"/>
      <c r="R42" s="1"/>
    </row>
    <row r="43" spans="1:18" s="2" customForma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5"/>
      <c r="L43" s="1"/>
      <c r="M43" s="1"/>
      <c r="N43" s="1"/>
      <c r="O43" s="1"/>
      <c r="P43" s="1"/>
      <c r="Q43" s="1"/>
      <c r="R43" s="1"/>
    </row>
    <row r="44" spans="1:18" s="2" customForma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5"/>
      <c r="L44" s="1"/>
      <c r="M44" s="1"/>
      <c r="N44" s="1"/>
      <c r="O44" s="1"/>
      <c r="P44" s="1"/>
      <c r="Q44" s="1"/>
      <c r="R44" s="1"/>
    </row>
    <row r="45" spans="1:18" s="2" customForma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5"/>
      <c r="L45" s="1"/>
      <c r="M45" s="1"/>
      <c r="N45" s="1"/>
      <c r="O45" s="1"/>
      <c r="P45" s="1"/>
      <c r="Q45" s="1"/>
      <c r="R45" s="1"/>
    </row>
    <row r="46" spans="1:18" s="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5"/>
      <c r="L46" s="1"/>
      <c r="M46" s="1"/>
      <c r="N46" s="1"/>
      <c r="O46" s="1"/>
      <c r="P46" s="1"/>
      <c r="Q46" s="1"/>
      <c r="R46" s="1"/>
    </row>
    <row r="47" spans="1:18" s="2" customForma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5"/>
      <c r="L47" s="1"/>
      <c r="M47" s="1"/>
      <c r="N47" s="1"/>
      <c r="O47" s="1"/>
      <c r="P47" s="1"/>
      <c r="Q47" s="1"/>
      <c r="R47" s="1"/>
    </row>
    <row r="49" spans="1:21" s="13" customFormat="1" ht="30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5"/>
      <c r="L49" s="1"/>
      <c r="M49" s="1"/>
      <c r="N49" s="1"/>
      <c r="O49" s="1"/>
      <c r="P49" s="1"/>
      <c r="Q49" s="1"/>
      <c r="R49" s="1"/>
      <c r="S49" s="3"/>
      <c r="T49" s="3"/>
      <c r="U49" s="3"/>
    </row>
  </sheetData>
  <mergeCells count="38">
    <mergeCell ref="L30:O30"/>
    <mergeCell ref="A28:L28"/>
    <mergeCell ref="A29:L29"/>
    <mergeCell ref="P30:R30"/>
    <mergeCell ref="A31:B31"/>
    <mergeCell ref="C31:K31"/>
    <mergeCell ref="M31:O31"/>
    <mergeCell ref="Q31:R31"/>
    <mergeCell ref="A30:K30"/>
    <mergeCell ref="A25:L25"/>
    <mergeCell ref="T15:Z15"/>
    <mergeCell ref="N11:N12"/>
    <mergeCell ref="O11:O12"/>
    <mergeCell ref="P11:P12"/>
    <mergeCell ref="Q11:Q12"/>
    <mergeCell ref="R11:R12"/>
    <mergeCell ref="A9:G9"/>
    <mergeCell ref="H9:K9"/>
    <mergeCell ref="L9:M9"/>
    <mergeCell ref="A11:F11"/>
    <mergeCell ref="G11:G12"/>
    <mergeCell ref="H11:I11"/>
    <mergeCell ref="J11:K11"/>
    <mergeCell ref="L11:L12"/>
    <mergeCell ref="M11:M12"/>
    <mergeCell ref="L10:P10"/>
    <mergeCell ref="L8:M8"/>
    <mergeCell ref="A2:G2"/>
    <mergeCell ref="A3:G3"/>
    <mergeCell ref="H1:P2"/>
    <mergeCell ref="H3:P4"/>
    <mergeCell ref="A4:G4"/>
    <mergeCell ref="A5:R5"/>
    <mergeCell ref="L6:R6"/>
    <mergeCell ref="L7:M7"/>
    <mergeCell ref="Q1:R4"/>
    <mergeCell ref="A1:G1"/>
    <mergeCell ref="A7:K7"/>
  </mergeCells>
  <printOptions horizontalCentered="1"/>
  <pageMargins left="0.39370078740157483" right="0.39370078740157483" top="0.39370078740157483" bottom="0.39370078740157483" header="0.39370078740157483" footer="0.39370078740157483"/>
  <pageSetup paperSize="14" scale="39" fitToHeight="0" orientation="landscape" horizontalDpi="1200" verticalDpi="1200" r:id="rId1"/>
  <headerFooter>
    <oddHeader>&amp;L&amp;"Arial,Negrita"&amp;14      PÁGINA&amp;"Arial,Normal": &amp;P de &amp;N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11F9F-D12E-459C-990A-9E2137127D21}">
  <sheetPr>
    <tabColor rgb="FF7030A0"/>
    <pageSetUpPr fitToPage="1"/>
  </sheetPr>
  <dimension ref="A1:S120"/>
  <sheetViews>
    <sheetView view="pageLayout" topLeftCell="A94" zoomScale="55" zoomScaleNormal="55" zoomScaleSheetLayoutView="50" zoomScalePageLayoutView="55" workbookViewId="0">
      <selection activeCell="A99" sqref="A99:L99"/>
    </sheetView>
  </sheetViews>
  <sheetFormatPr baseColWidth="10" defaultColWidth="11.42578125" defaultRowHeight="15" x14ac:dyDescent="0.25"/>
  <cols>
    <col min="1" max="1" width="7.42578125" style="188" customWidth="1"/>
    <col min="2" max="2" width="9.42578125" style="188" customWidth="1"/>
    <col min="3" max="3" width="8" style="188" customWidth="1"/>
    <col min="4" max="4" width="11" style="188" customWidth="1"/>
    <col min="5" max="5" width="13.28515625" style="188" customWidth="1"/>
    <col min="6" max="6" width="7.5703125" style="188" customWidth="1"/>
    <col min="7" max="7" width="14.5703125" style="188" customWidth="1"/>
    <col min="8" max="9" width="8.5703125" style="188" customWidth="1"/>
    <col min="10" max="10" width="20.7109375" style="188" customWidth="1"/>
    <col min="11" max="11" width="105" style="189" customWidth="1"/>
    <col min="12" max="12" width="14.5703125" style="188" customWidth="1"/>
    <col min="13" max="13" width="40.7109375" style="190" customWidth="1"/>
    <col min="14" max="14" width="35.7109375" style="190" customWidth="1"/>
    <col min="15" max="15" width="37.85546875" style="188" customWidth="1"/>
    <col min="16" max="16" width="37.140625" style="191" customWidth="1"/>
    <col min="17" max="17" width="29" style="188" customWidth="1"/>
    <col min="18" max="18" width="44.85546875" style="192" customWidth="1"/>
    <col min="19" max="19" width="21.7109375" style="193" customWidth="1"/>
    <col min="20" max="20" width="25" style="194" bestFit="1" customWidth="1"/>
    <col min="21" max="16384" width="11.42578125" style="194"/>
  </cols>
  <sheetData>
    <row r="1" spans="1:18" s="120" customFormat="1" ht="15" customHeight="1" x14ac:dyDescent="0.3">
      <c r="A1" s="87"/>
      <c r="B1" s="88"/>
      <c r="C1" s="88"/>
      <c r="D1" s="88"/>
      <c r="E1" s="88"/>
      <c r="F1" s="88"/>
      <c r="G1" s="89"/>
      <c r="H1" s="74" t="s">
        <v>26</v>
      </c>
      <c r="I1" s="74"/>
      <c r="J1" s="74"/>
      <c r="K1" s="74"/>
      <c r="L1" s="74"/>
      <c r="M1" s="74"/>
      <c r="N1" s="74"/>
      <c r="O1" s="74"/>
      <c r="P1" s="75"/>
      <c r="Q1" s="86" t="s">
        <v>0</v>
      </c>
      <c r="R1" s="86"/>
    </row>
    <row r="2" spans="1:18" s="120" customFormat="1" ht="15" customHeight="1" x14ac:dyDescent="0.3">
      <c r="A2" s="73" t="s">
        <v>54</v>
      </c>
      <c r="B2" s="73"/>
      <c r="C2" s="73"/>
      <c r="D2" s="73"/>
      <c r="E2" s="73"/>
      <c r="F2" s="73"/>
      <c r="G2" s="73"/>
      <c r="H2" s="74"/>
      <c r="I2" s="74"/>
      <c r="J2" s="74"/>
      <c r="K2" s="74"/>
      <c r="L2" s="74"/>
      <c r="M2" s="74"/>
      <c r="N2" s="74"/>
      <c r="O2" s="74"/>
      <c r="P2" s="75"/>
      <c r="Q2" s="86"/>
      <c r="R2" s="86"/>
    </row>
    <row r="3" spans="1:18" s="120" customFormat="1" ht="15" customHeight="1" x14ac:dyDescent="0.3">
      <c r="A3" s="73" t="s">
        <v>55</v>
      </c>
      <c r="B3" s="73"/>
      <c r="C3" s="73"/>
      <c r="D3" s="73"/>
      <c r="E3" s="73"/>
      <c r="F3" s="73"/>
      <c r="G3" s="73"/>
      <c r="H3" s="74" t="s">
        <v>27</v>
      </c>
      <c r="I3" s="74"/>
      <c r="J3" s="74"/>
      <c r="K3" s="74"/>
      <c r="L3" s="74"/>
      <c r="M3" s="74"/>
      <c r="N3" s="74"/>
      <c r="O3" s="74"/>
      <c r="P3" s="75"/>
      <c r="Q3" s="86"/>
      <c r="R3" s="86"/>
    </row>
    <row r="4" spans="1:18" s="120" customFormat="1" ht="15" customHeight="1" x14ac:dyDescent="0.3">
      <c r="A4" s="76" t="s">
        <v>56</v>
      </c>
      <c r="B4" s="77"/>
      <c r="C4" s="77"/>
      <c r="D4" s="77"/>
      <c r="E4" s="77"/>
      <c r="F4" s="77"/>
      <c r="G4" s="78"/>
      <c r="H4" s="74"/>
      <c r="I4" s="74"/>
      <c r="J4" s="74"/>
      <c r="K4" s="74"/>
      <c r="L4" s="74"/>
      <c r="M4" s="74"/>
      <c r="N4" s="74"/>
      <c r="O4" s="74"/>
      <c r="P4" s="75"/>
      <c r="Q4" s="86"/>
      <c r="R4" s="86"/>
    </row>
    <row r="5" spans="1:18" s="120" customFormat="1" ht="8.25" customHeight="1" x14ac:dyDescent="0.3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1"/>
      <c r="R5" s="81"/>
    </row>
    <row r="6" spans="1:18" s="122" customFormat="1" ht="23.25" customHeight="1" x14ac:dyDescent="0.25">
      <c r="A6" s="22"/>
      <c r="B6" s="23"/>
      <c r="C6" s="23"/>
      <c r="D6" s="23"/>
      <c r="E6" s="23"/>
      <c r="F6" s="23"/>
      <c r="G6" s="23"/>
      <c r="H6" s="24"/>
      <c r="I6" s="24"/>
      <c r="J6" s="24"/>
      <c r="K6" s="25"/>
      <c r="L6" s="121" t="s">
        <v>39</v>
      </c>
      <c r="M6" s="121"/>
      <c r="N6" s="121"/>
      <c r="O6" s="121"/>
      <c r="P6" s="121"/>
      <c r="Q6" s="121"/>
      <c r="R6" s="121"/>
    </row>
    <row r="7" spans="1:18" s="122" customFormat="1" ht="59.25" customHeight="1" x14ac:dyDescent="0.25">
      <c r="A7" s="123" t="s">
        <v>62</v>
      </c>
      <c r="B7" s="124"/>
      <c r="C7" s="124"/>
      <c r="D7" s="124"/>
      <c r="E7" s="124"/>
      <c r="F7" s="124"/>
      <c r="G7" s="125" t="s">
        <v>63</v>
      </c>
      <c r="H7" s="125"/>
      <c r="I7" s="125"/>
      <c r="J7" s="125"/>
      <c r="K7" s="126"/>
      <c r="L7" s="84" t="s">
        <v>64</v>
      </c>
      <c r="M7" s="85"/>
      <c r="N7" s="127"/>
      <c r="O7" s="27"/>
      <c r="P7" s="128" t="s">
        <v>65</v>
      </c>
      <c r="Q7" s="129" t="s">
        <v>66</v>
      </c>
      <c r="R7" s="130"/>
    </row>
    <row r="8" spans="1:18" s="122" customFormat="1" ht="45.75" customHeight="1" x14ac:dyDescent="0.25">
      <c r="A8" s="30"/>
      <c r="B8" s="31"/>
      <c r="C8" s="31"/>
      <c r="D8" s="31"/>
      <c r="E8" s="31"/>
      <c r="F8" s="31"/>
      <c r="G8" s="31"/>
      <c r="H8" s="31"/>
      <c r="I8" s="31"/>
      <c r="J8" s="31"/>
      <c r="K8" s="32"/>
      <c r="L8" s="71" t="s">
        <v>1</v>
      </c>
      <c r="M8" s="72"/>
      <c r="N8" s="131"/>
      <c r="O8" s="34"/>
      <c r="P8" s="132" t="s">
        <v>2</v>
      </c>
      <c r="Q8" s="33"/>
      <c r="R8" s="133"/>
    </row>
    <row r="9" spans="1:18" s="122" customFormat="1" ht="31.5" customHeight="1" x14ac:dyDescent="0.25">
      <c r="A9" s="93" t="s">
        <v>67</v>
      </c>
      <c r="B9" s="94"/>
      <c r="C9" s="94"/>
      <c r="D9" s="94"/>
      <c r="E9" s="94"/>
      <c r="F9" s="94"/>
      <c r="G9" s="134">
        <v>2018011000573</v>
      </c>
      <c r="H9" s="134"/>
      <c r="I9" s="134"/>
      <c r="J9" s="134"/>
      <c r="K9" s="135"/>
      <c r="L9" s="97"/>
      <c r="M9" s="98"/>
      <c r="N9" s="136"/>
      <c r="O9" s="37"/>
      <c r="P9" s="137"/>
      <c r="Q9" s="39"/>
      <c r="R9" s="138"/>
    </row>
    <row r="10" spans="1:18" s="122" customFormat="1" ht="51" customHeight="1" x14ac:dyDescent="0.25">
      <c r="A10" s="41"/>
      <c r="B10" s="42"/>
      <c r="C10" s="42"/>
      <c r="D10" s="42"/>
      <c r="E10" s="42"/>
      <c r="F10" s="42"/>
      <c r="G10" s="42"/>
      <c r="H10" s="43"/>
      <c r="I10" s="43"/>
      <c r="J10" s="43"/>
      <c r="K10" s="32"/>
      <c r="L10" s="139" t="s">
        <v>68</v>
      </c>
      <c r="M10" s="140"/>
      <c r="N10" s="140"/>
      <c r="O10" s="141"/>
      <c r="P10" s="142"/>
      <c r="Q10" s="45"/>
      <c r="R10" s="143"/>
    </row>
    <row r="11" spans="1:18" s="146" customFormat="1" ht="45" customHeight="1" x14ac:dyDescent="0.2">
      <c r="A11" s="114" t="s">
        <v>3</v>
      </c>
      <c r="B11" s="114"/>
      <c r="C11" s="114"/>
      <c r="D11" s="114"/>
      <c r="E11" s="114"/>
      <c r="F11" s="114"/>
      <c r="G11" s="114" t="s">
        <v>4</v>
      </c>
      <c r="H11" s="114" t="s">
        <v>5</v>
      </c>
      <c r="I11" s="114"/>
      <c r="J11" s="115" t="s">
        <v>69</v>
      </c>
      <c r="K11" s="115"/>
      <c r="L11" s="113" t="s">
        <v>7</v>
      </c>
      <c r="M11" s="144" t="s">
        <v>8</v>
      </c>
      <c r="N11" s="144" t="s">
        <v>9</v>
      </c>
      <c r="O11" s="113" t="s">
        <v>10</v>
      </c>
      <c r="P11" s="145" t="s">
        <v>11</v>
      </c>
      <c r="Q11" s="113" t="s">
        <v>12</v>
      </c>
      <c r="R11" s="145" t="s">
        <v>13</v>
      </c>
    </row>
    <row r="12" spans="1:18" s="146" customFormat="1" ht="32.450000000000003" customHeight="1" x14ac:dyDescent="0.2">
      <c r="A12" s="5" t="s">
        <v>14</v>
      </c>
      <c r="B12" s="5" t="s">
        <v>15</v>
      </c>
      <c r="C12" s="5" t="s">
        <v>16</v>
      </c>
      <c r="D12" s="5" t="s">
        <v>17</v>
      </c>
      <c r="E12" s="5" t="s">
        <v>18</v>
      </c>
      <c r="F12" s="5" t="s">
        <v>19</v>
      </c>
      <c r="G12" s="114"/>
      <c r="H12" s="5" t="s">
        <v>20</v>
      </c>
      <c r="I12" s="5" t="s">
        <v>21</v>
      </c>
      <c r="J12" s="4" t="s">
        <v>22</v>
      </c>
      <c r="K12" s="10" t="s">
        <v>23</v>
      </c>
      <c r="L12" s="113"/>
      <c r="M12" s="144"/>
      <c r="N12" s="144"/>
      <c r="O12" s="113"/>
      <c r="P12" s="145"/>
      <c r="Q12" s="113"/>
      <c r="R12" s="145"/>
    </row>
    <row r="13" spans="1:18" s="146" customFormat="1" ht="73.5" customHeight="1" x14ac:dyDescent="0.2">
      <c r="A13" s="48">
        <v>1505</v>
      </c>
      <c r="B13" s="48">
        <v>100</v>
      </c>
      <c r="C13" s="48">
        <v>4</v>
      </c>
      <c r="D13" s="48"/>
      <c r="E13" s="147"/>
      <c r="F13" s="48"/>
      <c r="G13" s="48">
        <v>10</v>
      </c>
      <c r="H13" s="48" t="s">
        <v>70</v>
      </c>
      <c r="I13" s="148"/>
      <c r="J13" s="62"/>
      <c r="K13" s="149" t="s">
        <v>71</v>
      </c>
      <c r="L13" s="67"/>
      <c r="M13" s="150">
        <f>SUM(M17:M97)</f>
        <v>14488976469.759987</v>
      </c>
      <c r="N13" s="150"/>
      <c r="O13" s="150"/>
      <c r="P13" s="151">
        <f>SUM(P17:P97)</f>
        <v>14999999999.999989</v>
      </c>
      <c r="Q13" s="67"/>
      <c r="R13" s="151">
        <f>+P13</f>
        <v>14999999999.999989</v>
      </c>
    </row>
    <row r="14" spans="1:18" s="146" customFormat="1" ht="64.5" customHeight="1" x14ac:dyDescent="0.2">
      <c r="A14" s="48">
        <v>1505</v>
      </c>
      <c r="B14" s="48">
        <v>100</v>
      </c>
      <c r="C14" s="48">
        <v>4</v>
      </c>
      <c r="D14" s="147" t="s">
        <v>38</v>
      </c>
      <c r="E14" s="147">
        <v>1505014</v>
      </c>
      <c r="F14" s="48"/>
      <c r="G14" s="48">
        <v>10</v>
      </c>
      <c r="H14" s="48" t="s">
        <v>70</v>
      </c>
      <c r="I14" s="148"/>
      <c r="J14" s="62"/>
      <c r="K14" s="152" t="s">
        <v>72</v>
      </c>
      <c r="L14" s="67"/>
      <c r="M14" s="150"/>
      <c r="N14" s="153"/>
      <c r="O14" s="150"/>
      <c r="P14" s="151"/>
      <c r="Q14" s="67"/>
      <c r="R14" s="151"/>
    </row>
    <row r="15" spans="1:18" s="146" customFormat="1" ht="76.5" customHeight="1" x14ac:dyDescent="0.2">
      <c r="A15" s="48">
        <v>1505</v>
      </c>
      <c r="B15" s="48">
        <v>100</v>
      </c>
      <c r="C15" s="48">
        <v>4</v>
      </c>
      <c r="D15" s="147" t="s">
        <v>38</v>
      </c>
      <c r="E15" s="147">
        <v>1505014</v>
      </c>
      <c r="F15" s="48">
        <v>2</v>
      </c>
      <c r="G15" s="48">
        <v>10</v>
      </c>
      <c r="H15" s="48" t="s">
        <v>70</v>
      </c>
      <c r="I15" s="148"/>
      <c r="J15" s="62"/>
      <c r="K15" s="152" t="s">
        <v>73</v>
      </c>
      <c r="L15" s="67"/>
      <c r="M15" s="150"/>
      <c r="N15" s="153"/>
      <c r="O15" s="150"/>
      <c r="P15" s="151"/>
      <c r="Q15" s="67"/>
      <c r="R15" s="151"/>
    </row>
    <row r="16" spans="1:18" s="146" customFormat="1" ht="67.5" customHeight="1" x14ac:dyDescent="0.2">
      <c r="A16" s="48">
        <v>1505</v>
      </c>
      <c r="B16" s="48">
        <v>100</v>
      </c>
      <c r="C16" s="48">
        <v>4</v>
      </c>
      <c r="D16" s="147" t="s">
        <v>38</v>
      </c>
      <c r="E16" s="147">
        <v>1505014</v>
      </c>
      <c r="F16" s="48">
        <v>2</v>
      </c>
      <c r="G16" s="48">
        <v>10</v>
      </c>
      <c r="H16" s="48" t="s">
        <v>70</v>
      </c>
      <c r="I16" s="148"/>
      <c r="J16" s="154"/>
      <c r="K16" s="149" t="s">
        <v>74</v>
      </c>
      <c r="L16" s="67"/>
      <c r="M16" s="150"/>
      <c r="N16" s="153"/>
      <c r="O16" s="150"/>
      <c r="P16" s="151"/>
      <c r="Q16" s="67"/>
      <c r="R16" s="151"/>
    </row>
    <row r="17" spans="1:18" s="146" customFormat="1" ht="37.5" customHeight="1" x14ac:dyDescent="0.25">
      <c r="A17" s="48">
        <v>1505</v>
      </c>
      <c r="B17" s="48">
        <v>100</v>
      </c>
      <c r="C17" s="48">
        <v>4</v>
      </c>
      <c r="D17" s="147" t="s">
        <v>38</v>
      </c>
      <c r="E17" s="147">
        <v>1505014</v>
      </c>
      <c r="F17" s="48">
        <v>2</v>
      </c>
      <c r="G17" s="48">
        <v>10</v>
      </c>
      <c r="H17" s="48" t="s">
        <v>70</v>
      </c>
      <c r="I17" s="148"/>
      <c r="J17" s="62"/>
      <c r="K17" s="152" t="s">
        <v>75</v>
      </c>
      <c r="L17" s="48">
        <v>1</v>
      </c>
      <c r="M17" s="155">
        <v>55287436.880000003</v>
      </c>
      <c r="N17" s="156"/>
      <c r="O17" s="157"/>
      <c r="P17" s="155">
        <f>M17*L17</f>
        <v>55287436.880000003</v>
      </c>
      <c r="Q17" s="158"/>
      <c r="R17" s="155">
        <f>P17</f>
        <v>55287436.880000003</v>
      </c>
    </row>
    <row r="18" spans="1:18" s="146" customFormat="1" ht="37.5" customHeight="1" x14ac:dyDescent="0.25">
      <c r="A18" s="48">
        <v>1505</v>
      </c>
      <c r="B18" s="48">
        <v>100</v>
      </c>
      <c r="C18" s="48">
        <v>4</v>
      </c>
      <c r="D18" s="147" t="s">
        <v>38</v>
      </c>
      <c r="E18" s="147">
        <v>1505014</v>
      </c>
      <c r="F18" s="48">
        <v>2</v>
      </c>
      <c r="G18" s="48">
        <v>10</v>
      </c>
      <c r="H18" s="48" t="s">
        <v>70</v>
      </c>
      <c r="I18" s="148"/>
      <c r="J18" s="62"/>
      <c r="K18" s="152" t="s">
        <v>76</v>
      </c>
      <c r="L18" s="48">
        <v>1</v>
      </c>
      <c r="M18" s="155">
        <v>55604553.659999996</v>
      </c>
      <c r="N18" s="153"/>
      <c r="O18" s="150"/>
      <c r="P18" s="155">
        <f t="shared" ref="P18:P81" si="0">M18*L18</f>
        <v>55604553.659999996</v>
      </c>
      <c r="Q18" s="67"/>
      <c r="R18" s="155">
        <f t="shared" ref="R18:R81" si="1">P18</f>
        <v>55604553.659999996</v>
      </c>
    </row>
    <row r="19" spans="1:18" s="146" customFormat="1" ht="37.5" customHeight="1" x14ac:dyDescent="0.25">
      <c r="A19" s="48">
        <v>1505</v>
      </c>
      <c r="B19" s="48">
        <v>100</v>
      </c>
      <c r="C19" s="48">
        <v>4</v>
      </c>
      <c r="D19" s="147" t="s">
        <v>38</v>
      </c>
      <c r="E19" s="147">
        <v>1505014</v>
      </c>
      <c r="F19" s="48">
        <v>2</v>
      </c>
      <c r="G19" s="48">
        <v>10</v>
      </c>
      <c r="H19" s="48" t="s">
        <v>70</v>
      </c>
      <c r="I19" s="148"/>
      <c r="J19" s="62"/>
      <c r="K19" s="152" t="s">
        <v>77</v>
      </c>
      <c r="L19" s="48">
        <v>1</v>
      </c>
      <c r="M19" s="155">
        <v>297440000</v>
      </c>
      <c r="N19" s="153"/>
      <c r="O19" s="150"/>
      <c r="P19" s="155">
        <f t="shared" si="0"/>
        <v>297440000</v>
      </c>
      <c r="Q19" s="67"/>
      <c r="R19" s="155">
        <f t="shared" si="1"/>
        <v>297440000</v>
      </c>
    </row>
    <row r="20" spans="1:18" s="146" customFormat="1" ht="37.5" customHeight="1" x14ac:dyDescent="0.25">
      <c r="A20" s="48">
        <v>1505</v>
      </c>
      <c r="B20" s="48">
        <v>100</v>
      </c>
      <c r="C20" s="48">
        <v>4</v>
      </c>
      <c r="D20" s="147" t="s">
        <v>38</v>
      </c>
      <c r="E20" s="147">
        <v>1505014</v>
      </c>
      <c r="F20" s="48">
        <v>2</v>
      </c>
      <c r="G20" s="48">
        <v>10</v>
      </c>
      <c r="H20" s="48" t="s">
        <v>70</v>
      </c>
      <c r="I20" s="148"/>
      <c r="J20" s="62"/>
      <c r="K20" s="152" t="s">
        <v>78</v>
      </c>
      <c r="L20" s="48">
        <v>1</v>
      </c>
      <c r="M20" s="155">
        <v>74555169.930000007</v>
      </c>
      <c r="N20" s="153"/>
      <c r="O20" s="150"/>
      <c r="P20" s="155">
        <f t="shared" si="0"/>
        <v>74555169.930000007</v>
      </c>
      <c r="Q20" s="67"/>
      <c r="R20" s="155">
        <f t="shared" si="1"/>
        <v>74555169.930000007</v>
      </c>
    </row>
    <row r="21" spans="1:18" s="146" customFormat="1" ht="37.5" customHeight="1" x14ac:dyDescent="0.25">
      <c r="A21" s="48">
        <v>1505</v>
      </c>
      <c r="B21" s="48">
        <v>100</v>
      </c>
      <c r="C21" s="48">
        <v>4</v>
      </c>
      <c r="D21" s="147" t="s">
        <v>38</v>
      </c>
      <c r="E21" s="147">
        <v>1505014</v>
      </c>
      <c r="F21" s="48">
        <v>2</v>
      </c>
      <c r="G21" s="48">
        <v>10</v>
      </c>
      <c r="H21" s="48" t="s">
        <v>70</v>
      </c>
      <c r="I21" s="148"/>
      <c r="J21" s="62"/>
      <c r="K21" s="152" t="s">
        <v>79</v>
      </c>
      <c r="L21" s="48">
        <v>1</v>
      </c>
      <c r="M21" s="155">
        <v>592873871.13</v>
      </c>
      <c r="N21" s="153"/>
      <c r="O21" s="150"/>
      <c r="P21" s="155">
        <f t="shared" si="0"/>
        <v>592873871.13</v>
      </c>
      <c r="Q21" s="67"/>
      <c r="R21" s="155">
        <f t="shared" si="1"/>
        <v>592873871.13</v>
      </c>
    </row>
    <row r="22" spans="1:18" s="146" customFormat="1" ht="37.5" customHeight="1" x14ac:dyDescent="0.25">
      <c r="A22" s="48">
        <v>1505</v>
      </c>
      <c r="B22" s="48">
        <v>100</v>
      </c>
      <c r="C22" s="48">
        <v>4</v>
      </c>
      <c r="D22" s="147" t="s">
        <v>38</v>
      </c>
      <c r="E22" s="147">
        <v>1505014</v>
      </c>
      <c r="F22" s="48">
        <v>2</v>
      </c>
      <c r="G22" s="48">
        <v>10</v>
      </c>
      <c r="H22" s="48" t="s">
        <v>70</v>
      </c>
      <c r="I22" s="148"/>
      <c r="J22" s="62"/>
      <c r="K22" s="152" t="s">
        <v>80</v>
      </c>
      <c r="L22" s="48">
        <v>1</v>
      </c>
      <c r="M22" s="155">
        <v>126671219.06999999</v>
      </c>
      <c r="N22" s="153"/>
      <c r="O22" s="150"/>
      <c r="P22" s="155">
        <f t="shared" si="0"/>
        <v>126671219.06999999</v>
      </c>
      <c r="Q22" s="67"/>
      <c r="R22" s="155">
        <f t="shared" si="1"/>
        <v>126671219.06999999</v>
      </c>
    </row>
    <row r="23" spans="1:18" s="146" customFormat="1" ht="37.5" customHeight="1" x14ac:dyDescent="0.25">
      <c r="A23" s="48">
        <v>1505</v>
      </c>
      <c r="B23" s="48">
        <v>100</v>
      </c>
      <c r="C23" s="48">
        <v>4</v>
      </c>
      <c r="D23" s="147" t="s">
        <v>38</v>
      </c>
      <c r="E23" s="147">
        <v>1505014</v>
      </c>
      <c r="F23" s="48">
        <v>2</v>
      </c>
      <c r="G23" s="48">
        <v>10</v>
      </c>
      <c r="H23" s="48" t="s">
        <v>70</v>
      </c>
      <c r="I23" s="148"/>
      <c r="J23" s="62"/>
      <c r="K23" s="152" t="s">
        <v>81</v>
      </c>
      <c r="L23" s="48">
        <v>1</v>
      </c>
      <c r="M23" s="155">
        <v>32554350.399999999</v>
      </c>
      <c r="N23" s="153"/>
      <c r="O23" s="150"/>
      <c r="P23" s="155">
        <f t="shared" si="0"/>
        <v>32554350.399999999</v>
      </c>
      <c r="Q23" s="67"/>
      <c r="R23" s="155">
        <f t="shared" si="1"/>
        <v>32554350.399999999</v>
      </c>
    </row>
    <row r="24" spans="1:18" s="146" customFormat="1" ht="37.5" customHeight="1" x14ac:dyDescent="0.25">
      <c r="A24" s="48">
        <v>1505</v>
      </c>
      <c r="B24" s="48">
        <v>100</v>
      </c>
      <c r="C24" s="48">
        <v>4</v>
      </c>
      <c r="D24" s="147" t="s">
        <v>38</v>
      </c>
      <c r="E24" s="147">
        <v>1505014</v>
      </c>
      <c r="F24" s="48">
        <v>2</v>
      </c>
      <c r="G24" s="48">
        <v>10</v>
      </c>
      <c r="H24" s="48" t="s">
        <v>70</v>
      </c>
      <c r="I24" s="148"/>
      <c r="J24" s="62"/>
      <c r="K24" s="152" t="s">
        <v>82</v>
      </c>
      <c r="L24" s="48">
        <v>10</v>
      </c>
      <c r="M24" s="155">
        <v>8812702.0800000001</v>
      </c>
      <c r="N24" s="153"/>
      <c r="O24" s="150"/>
      <c r="P24" s="155">
        <f t="shared" si="0"/>
        <v>88127020.799999997</v>
      </c>
      <c r="Q24" s="67"/>
      <c r="R24" s="155">
        <f t="shared" si="1"/>
        <v>88127020.799999997</v>
      </c>
    </row>
    <row r="25" spans="1:18" s="146" customFormat="1" ht="37.5" customHeight="1" x14ac:dyDescent="0.25">
      <c r="A25" s="48">
        <v>1505</v>
      </c>
      <c r="B25" s="48">
        <v>100</v>
      </c>
      <c r="C25" s="48">
        <v>4</v>
      </c>
      <c r="D25" s="147" t="s">
        <v>38</v>
      </c>
      <c r="E25" s="147">
        <v>1505014</v>
      </c>
      <c r="F25" s="48">
        <v>2</v>
      </c>
      <c r="G25" s="48">
        <v>10</v>
      </c>
      <c r="H25" s="48" t="s">
        <v>70</v>
      </c>
      <c r="I25" s="148"/>
      <c r="J25" s="62"/>
      <c r="K25" s="152" t="s">
        <v>83</v>
      </c>
      <c r="L25" s="48">
        <v>1</v>
      </c>
      <c r="M25" s="155">
        <v>4052287.21</v>
      </c>
      <c r="N25" s="153"/>
      <c r="O25" s="150"/>
      <c r="P25" s="155">
        <f t="shared" si="0"/>
        <v>4052287.21</v>
      </c>
      <c r="Q25" s="67"/>
      <c r="R25" s="155">
        <f t="shared" si="1"/>
        <v>4052287.21</v>
      </c>
    </row>
    <row r="26" spans="1:18" s="146" customFormat="1" ht="37.5" customHeight="1" x14ac:dyDescent="0.25">
      <c r="A26" s="48">
        <v>1505</v>
      </c>
      <c r="B26" s="48">
        <v>100</v>
      </c>
      <c r="C26" s="48">
        <v>4</v>
      </c>
      <c r="D26" s="147" t="s">
        <v>38</v>
      </c>
      <c r="E26" s="147">
        <v>1505014</v>
      </c>
      <c r="F26" s="48">
        <v>2</v>
      </c>
      <c r="G26" s="48">
        <v>10</v>
      </c>
      <c r="H26" s="48" t="s">
        <v>70</v>
      </c>
      <c r="I26" s="148"/>
      <c r="J26" s="62"/>
      <c r="K26" s="152" t="s">
        <v>84</v>
      </c>
      <c r="L26" s="48">
        <v>1</v>
      </c>
      <c r="M26" s="155">
        <v>1352000000</v>
      </c>
      <c r="N26" s="153"/>
      <c r="O26" s="150"/>
      <c r="P26" s="155">
        <f t="shared" si="0"/>
        <v>1352000000</v>
      </c>
      <c r="Q26" s="67"/>
      <c r="R26" s="155">
        <f t="shared" si="1"/>
        <v>1352000000</v>
      </c>
    </row>
    <row r="27" spans="1:18" s="146" customFormat="1" ht="37.5" customHeight="1" x14ac:dyDescent="0.25">
      <c r="A27" s="48">
        <v>1505</v>
      </c>
      <c r="B27" s="48">
        <v>100</v>
      </c>
      <c r="C27" s="48">
        <v>4</v>
      </c>
      <c r="D27" s="147" t="s">
        <v>38</v>
      </c>
      <c r="E27" s="147">
        <v>1505014</v>
      </c>
      <c r="F27" s="48">
        <v>2</v>
      </c>
      <c r="G27" s="48">
        <v>10</v>
      </c>
      <c r="H27" s="48" t="s">
        <v>70</v>
      </c>
      <c r="I27" s="148"/>
      <c r="J27" s="62"/>
      <c r="K27" s="152" t="s">
        <v>85</v>
      </c>
      <c r="L27" s="48">
        <v>1</v>
      </c>
      <c r="M27" s="155">
        <v>118215934.72</v>
      </c>
      <c r="N27" s="153"/>
      <c r="O27" s="150"/>
      <c r="P27" s="155">
        <f t="shared" si="0"/>
        <v>118215934.72</v>
      </c>
      <c r="Q27" s="67"/>
      <c r="R27" s="155">
        <f t="shared" si="1"/>
        <v>118215934.72</v>
      </c>
    </row>
    <row r="28" spans="1:18" s="146" customFormat="1" ht="37.5" customHeight="1" x14ac:dyDescent="0.25">
      <c r="A28" s="48">
        <v>1505</v>
      </c>
      <c r="B28" s="48">
        <v>100</v>
      </c>
      <c r="C28" s="48">
        <v>4</v>
      </c>
      <c r="D28" s="147" t="s">
        <v>38</v>
      </c>
      <c r="E28" s="147">
        <v>1505014</v>
      </c>
      <c r="F28" s="48">
        <v>2</v>
      </c>
      <c r="G28" s="48">
        <v>10</v>
      </c>
      <c r="H28" s="48" t="s">
        <v>70</v>
      </c>
      <c r="I28" s="148"/>
      <c r="J28" s="62"/>
      <c r="K28" s="152" t="s">
        <v>86</v>
      </c>
      <c r="L28" s="48">
        <v>1</v>
      </c>
      <c r="M28" s="155">
        <v>74800988.129999995</v>
      </c>
      <c r="N28" s="153"/>
      <c r="O28" s="150"/>
      <c r="P28" s="155">
        <f t="shared" si="0"/>
        <v>74800988.129999995</v>
      </c>
      <c r="Q28" s="67"/>
      <c r="R28" s="155">
        <f t="shared" si="1"/>
        <v>74800988.129999995</v>
      </c>
    </row>
    <row r="29" spans="1:18" s="146" customFormat="1" ht="37.5" customHeight="1" x14ac:dyDescent="0.25">
      <c r="A29" s="48">
        <v>1505</v>
      </c>
      <c r="B29" s="48">
        <v>100</v>
      </c>
      <c r="C29" s="48">
        <v>4</v>
      </c>
      <c r="D29" s="147" t="s">
        <v>38</v>
      </c>
      <c r="E29" s="147">
        <v>1505014</v>
      </c>
      <c r="F29" s="48">
        <v>2</v>
      </c>
      <c r="G29" s="48">
        <v>10</v>
      </c>
      <c r="H29" s="48" t="s">
        <v>70</v>
      </c>
      <c r="I29" s="148"/>
      <c r="J29" s="62"/>
      <c r="K29" s="152" t="s">
        <v>87</v>
      </c>
      <c r="L29" s="48">
        <v>1</v>
      </c>
      <c r="M29" s="155">
        <v>81725452.170000002</v>
      </c>
      <c r="N29" s="153"/>
      <c r="O29" s="150"/>
      <c r="P29" s="155">
        <f t="shared" si="0"/>
        <v>81725452.170000002</v>
      </c>
      <c r="Q29" s="67"/>
      <c r="R29" s="155">
        <f t="shared" si="1"/>
        <v>81725452.170000002</v>
      </c>
    </row>
    <row r="30" spans="1:18" s="146" customFormat="1" ht="37.5" customHeight="1" x14ac:dyDescent="0.25">
      <c r="A30" s="48">
        <v>1505</v>
      </c>
      <c r="B30" s="48">
        <v>100</v>
      </c>
      <c r="C30" s="48">
        <v>4</v>
      </c>
      <c r="D30" s="147" t="s">
        <v>38</v>
      </c>
      <c r="E30" s="147">
        <v>1505014</v>
      </c>
      <c r="F30" s="48">
        <v>2</v>
      </c>
      <c r="G30" s="48">
        <v>10</v>
      </c>
      <c r="H30" s="48" t="s">
        <v>70</v>
      </c>
      <c r="I30" s="148"/>
      <c r="J30" s="62"/>
      <c r="K30" s="152" t="s">
        <v>88</v>
      </c>
      <c r="L30" s="48">
        <v>1</v>
      </c>
      <c r="M30" s="155">
        <v>97203143.730000004</v>
      </c>
      <c r="N30" s="153"/>
      <c r="O30" s="150"/>
      <c r="P30" s="155">
        <f t="shared" si="0"/>
        <v>97203143.730000004</v>
      </c>
      <c r="Q30" s="67"/>
      <c r="R30" s="155">
        <f t="shared" si="1"/>
        <v>97203143.730000004</v>
      </c>
    </row>
    <row r="31" spans="1:18" s="146" customFormat="1" ht="37.5" customHeight="1" x14ac:dyDescent="0.25">
      <c r="A31" s="48">
        <v>1505</v>
      </c>
      <c r="B31" s="48">
        <v>100</v>
      </c>
      <c r="C31" s="48">
        <v>4</v>
      </c>
      <c r="D31" s="147" t="s">
        <v>38</v>
      </c>
      <c r="E31" s="147">
        <v>1505014</v>
      </c>
      <c r="F31" s="48">
        <v>2</v>
      </c>
      <c r="G31" s="48">
        <v>10</v>
      </c>
      <c r="H31" s="48" t="s">
        <v>70</v>
      </c>
      <c r="I31" s="148"/>
      <c r="J31" s="62"/>
      <c r="K31" s="152" t="s">
        <v>89</v>
      </c>
      <c r="L31" s="48">
        <v>1</v>
      </c>
      <c r="M31" s="155">
        <v>27105950.16</v>
      </c>
      <c r="N31" s="153"/>
      <c r="O31" s="150"/>
      <c r="P31" s="155">
        <f t="shared" si="0"/>
        <v>27105950.16</v>
      </c>
      <c r="Q31" s="67"/>
      <c r="R31" s="155">
        <f t="shared" si="1"/>
        <v>27105950.16</v>
      </c>
    </row>
    <row r="32" spans="1:18" s="146" customFormat="1" ht="37.5" customHeight="1" x14ac:dyDescent="0.25">
      <c r="A32" s="48">
        <v>1505</v>
      </c>
      <c r="B32" s="48">
        <v>100</v>
      </c>
      <c r="C32" s="48">
        <v>4</v>
      </c>
      <c r="D32" s="147" t="s">
        <v>38</v>
      </c>
      <c r="E32" s="147">
        <v>1505014</v>
      </c>
      <c r="F32" s="48">
        <v>2</v>
      </c>
      <c r="G32" s="48">
        <v>10</v>
      </c>
      <c r="H32" s="48" t="s">
        <v>70</v>
      </c>
      <c r="I32" s="148"/>
      <c r="J32" s="62"/>
      <c r="K32" s="152" t="s">
        <v>90</v>
      </c>
      <c r="L32" s="48">
        <v>1</v>
      </c>
      <c r="M32" s="155">
        <v>124343504.90000001</v>
      </c>
      <c r="N32" s="153"/>
      <c r="O32" s="150"/>
      <c r="P32" s="155">
        <f t="shared" si="0"/>
        <v>124343504.90000001</v>
      </c>
      <c r="Q32" s="67"/>
      <c r="R32" s="155">
        <f t="shared" si="1"/>
        <v>124343504.90000001</v>
      </c>
    </row>
    <row r="33" spans="1:18" s="146" customFormat="1" ht="37.5" customHeight="1" x14ac:dyDescent="0.25">
      <c r="A33" s="48">
        <v>1505</v>
      </c>
      <c r="B33" s="48">
        <v>100</v>
      </c>
      <c r="C33" s="48">
        <v>4</v>
      </c>
      <c r="D33" s="147" t="s">
        <v>38</v>
      </c>
      <c r="E33" s="147">
        <v>1505014</v>
      </c>
      <c r="F33" s="48">
        <v>2</v>
      </c>
      <c r="G33" s="48">
        <v>10</v>
      </c>
      <c r="H33" s="48" t="s">
        <v>70</v>
      </c>
      <c r="I33" s="148"/>
      <c r="J33" s="62"/>
      <c r="K33" s="152" t="s">
        <v>91</v>
      </c>
      <c r="L33" s="48">
        <v>1</v>
      </c>
      <c r="M33" s="155">
        <v>12456896.119999999</v>
      </c>
      <c r="N33" s="153"/>
      <c r="O33" s="150"/>
      <c r="P33" s="155">
        <f t="shared" si="0"/>
        <v>12456896.119999999</v>
      </c>
      <c r="Q33" s="67"/>
      <c r="R33" s="155">
        <f t="shared" si="1"/>
        <v>12456896.119999999</v>
      </c>
    </row>
    <row r="34" spans="1:18" s="146" customFormat="1" ht="37.5" customHeight="1" x14ac:dyDescent="0.25">
      <c r="A34" s="48">
        <v>1505</v>
      </c>
      <c r="B34" s="48">
        <v>100</v>
      </c>
      <c r="C34" s="48">
        <v>4</v>
      </c>
      <c r="D34" s="147" t="s">
        <v>38</v>
      </c>
      <c r="E34" s="147">
        <v>1505014</v>
      </c>
      <c r="F34" s="48">
        <v>2</v>
      </c>
      <c r="G34" s="48">
        <v>10</v>
      </c>
      <c r="H34" s="48" t="s">
        <v>70</v>
      </c>
      <c r="I34" s="148"/>
      <c r="J34" s="62"/>
      <c r="K34" s="152" t="s">
        <v>92</v>
      </c>
      <c r="L34" s="48">
        <v>1</v>
      </c>
      <c r="M34" s="155">
        <v>26292695.329999998</v>
      </c>
      <c r="N34" s="153"/>
      <c r="O34" s="150"/>
      <c r="P34" s="155">
        <f t="shared" si="0"/>
        <v>26292695.329999998</v>
      </c>
      <c r="Q34" s="67"/>
      <c r="R34" s="155">
        <f t="shared" si="1"/>
        <v>26292695.329999998</v>
      </c>
    </row>
    <row r="35" spans="1:18" s="146" customFormat="1" ht="37.5" customHeight="1" x14ac:dyDescent="0.25">
      <c r="A35" s="48">
        <v>1505</v>
      </c>
      <c r="B35" s="48">
        <v>100</v>
      </c>
      <c r="C35" s="48">
        <v>4</v>
      </c>
      <c r="D35" s="147" t="s">
        <v>38</v>
      </c>
      <c r="E35" s="147">
        <v>1505014</v>
      </c>
      <c r="F35" s="48">
        <v>2</v>
      </c>
      <c r="G35" s="48">
        <v>10</v>
      </c>
      <c r="H35" s="48" t="s">
        <v>70</v>
      </c>
      <c r="I35" s="148"/>
      <c r="J35" s="62"/>
      <c r="K35" s="152" t="s">
        <v>93</v>
      </c>
      <c r="L35" s="48">
        <v>1</v>
      </c>
      <c r="M35" s="155">
        <v>848062128.15999997</v>
      </c>
      <c r="N35" s="153"/>
      <c r="O35" s="150"/>
      <c r="P35" s="155">
        <f t="shared" si="0"/>
        <v>848062128.15999997</v>
      </c>
      <c r="Q35" s="67"/>
      <c r="R35" s="155">
        <f t="shared" si="1"/>
        <v>848062128.15999997</v>
      </c>
    </row>
    <row r="36" spans="1:18" s="146" customFormat="1" ht="37.5" customHeight="1" x14ac:dyDescent="0.25">
      <c r="A36" s="48">
        <v>1505</v>
      </c>
      <c r="B36" s="48">
        <v>100</v>
      </c>
      <c r="C36" s="48">
        <v>4</v>
      </c>
      <c r="D36" s="147" t="s">
        <v>38</v>
      </c>
      <c r="E36" s="147">
        <v>1505014</v>
      </c>
      <c r="F36" s="48">
        <v>2</v>
      </c>
      <c r="G36" s="48">
        <v>10</v>
      </c>
      <c r="H36" s="48" t="s">
        <v>70</v>
      </c>
      <c r="I36" s="148"/>
      <c r="J36" s="62"/>
      <c r="K36" s="152" t="s">
        <v>94</v>
      </c>
      <c r="L36" s="48">
        <v>1</v>
      </c>
      <c r="M36" s="155">
        <v>78252715.340000004</v>
      </c>
      <c r="N36" s="153"/>
      <c r="O36" s="150"/>
      <c r="P36" s="155">
        <f t="shared" si="0"/>
        <v>78252715.340000004</v>
      </c>
      <c r="Q36" s="67"/>
      <c r="R36" s="155">
        <f t="shared" si="1"/>
        <v>78252715.340000004</v>
      </c>
    </row>
    <row r="37" spans="1:18" s="146" customFormat="1" ht="37.5" customHeight="1" x14ac:dyDescent="0.25">
      <c r="A37" s="48">
        <v>1505</v>
      </c>
      <c r="B37" s="48">
        <v>100</v>
      </c>
      <c r="C37" s="48">
        <v>4</v>
      </c>
      <c r="D37" s="147" t="s">
        <v>38</v>
      </c>
      <c r="E37" s="147">
        <v>1505014</v>
      </c>
      <c r="F37" s="48">
        <v>2</v>
      </c>
      <c r="G37" s="48">
        <v>10</v>
      </c>
      <c r="H37" s="48" t="s">
        <v>70</v>
      </c>
      <c r="I37" s="148"/>
      <c r="J37" s="62"/>
      <c r="K37" s="152" t="s">
        <v>95</v>
      </c>
      <c r="L37" s="48">
        <v>1</v>
      </c>
      <c r="M37" s="155">
        <v>590720000</v>
      </c>
      <c r="N37" s="153"/>
      <c r="O37" s="150"/>
      <c r="P37" s="155">
        <f t="shared" si="0"/>
        <v>590720000</v>
      </c>
      <c r="Q37" s="67"/>
      <c r="R37" s="155">
        <f t="shared" si="1"/>
        <v>590720000</v>
      </c>
    </row>
    <row r="38" spans="1:18" s="146" customFormat="1" ht="37.5" customHeight="1" x14ac:dyDescent="0.25">
      <c r="A38" s="48">
        <v>1505</v>
      </c>
      <c r="B38" s="48">
        <v>100</v>
      </c>
      <c r="C38" s="48">
        <v>4</v>
      </c>
      <c r="D38" s="147" t="s">
        <v>38</v>
      </c>
      <c r="E38" s="147">
        <v>1505014</v>
      </c>
      <c r="F38" s="48">
        <v>2</v>
      </c>
      <c r="G38" s="48">
        <v>10</v>
      </c>
      <c r="H38" s="48" t="s">
        <v>70</v>
      </c>
      <c r="I38" s="148"/>
      <c r="J38" s="62"/>
      <c r="K38" s="152" t="s">
        <v>96</v>
      </c>
      <c r="L38" s="48">
        <v>1</v>
      </c>
      <c r="M38" s="155">
        <v>14188712.720000001</v>
      </c>
      <c r="N38" s="153"/>
      <c r="O38" s="150"/>
      <c r="P38" s="155">
        <f t="shared" si="0"/>
        <v>14188712.720000001</v>
      </c>
      <c r="Q38" s="67"/>
      <c r="R38" s="155">
        <f t="shared" si="1"/>
        <v>14188712.720000001</v>
      </c>
    </row>
    <row r="39" spans="1:18" s="146" customFormat="1" ht="37.5" customHeight="1" x14ac:dyDescent="0.25">
      <c r="A39" s="48">
        <v>1505</v>
      </c>
      <c r="B39" s="48">
        <v>100</v>
      </c>
      <c r="C39" s="48">
        <v>4</v>
      </c>
      <c r="D39" s="147" t="s">
        <v>38</v>
      </c>
      <c r="E39" s="147">
        <v>1505014</v>
      </c>
      <c r="F39" s="48">
        <v>2</v>
      </c>
      <c r="G39" s="48">
        <v>10</v>
      </c>
      <c r="H39" s="48" t="s">
        <v>70</v>
      </c>
      <c r="I39" s="148"/>
      <c r="J39" s="62"/>
      <c r="K39" s="152" t="s">
        <v>97</v>
      </c>
      <c r="L39" s="48">
        <v>1</v>
      </c>
      <c r="M39" s="155">
        <v>21410480</v>
      </c>
      <c r="N39" s="153"/>
      <c r="O39" s="150"/>
      <c r="P39" s="155">
        <f t="shared" si="0"/>
        <v>21410480</v>
      </c>
      <c r="Q39" s="67"/>
      <c r="R39" s="155">
        <f t="shared" si="1"/>
        <v>21410480</v>
      </c>
    </row>
    <row r="40" spans="1:18" s="146" customFormat="1" ht="37.5" customHeight="1" x14ac:dyDescent="0.25">
      <c r="A40" s="48">
        <v>1505</v>
      </c>
      <c r="B40" s="48">
        <v>100</v>
      </c>
      <c r="C40" s="48">
        <v>4</v>
      </c>
      <c r="D40" s="147" t="s">
        <v>38</v>
      </c>
      <c r="E40" s="147">
        <v>1505014</v>
      </c>
      <c r="F40" s="48">
        <v>2</v>
      </c>
      <c r="G40" s="48">
        <v>10</v>
      </c>
      <c r="H40" s="48" t="s">
        <v>70</v>
      </c>
      <c r="I40" s="148"/>
      <c r="J40" s="62"/>
      <c r="K40" s="152" t="s">
        <v>98</v>
      </c>
      <c r="L40" s="48">
        <v>1</v>
      </c>
      <c r="M40" s="155">
        <v>113877764</v>
      </c>
      <c r="N40" s="153"/>
      <c r="O40" s="150"/>
      <c r="P40" s="155">
        <f t="shared" si="0"/>
        <v>113877764</v>
      </c>
      <c r="Q40" s="67"/>
      <c r="R40" s="155">
        <f t="shared" si="1"/>
        <v>113877764</v>
      </c>
    </row>
    <row r="41" spans="1:18" s="146" customFormat="1" ht="37.5" customHeight="1" x14ac:dyDescent="0.25">
      <c r="A41" s="48">
        <v>1505</v>
      </c>
      <c r="B41" s="48">
        <v>100</v>
      </c>
      <c r="C41" s="48">
        <v>4</v>
      </c>
      <c r="D41" s="147" t="s">
        <v>38</v>
      </c>
      <c r="E41" s="147">
        <v>1505014</v>
      </c>
      <c r="F41" s="48">
        <v>2</v>
      </c>
      <c r="G41" s="48">
        <v>10</v>
      </c>
      <c r="H41" s="48" t="s">
        <v>70</v>
      </c>
      <c r="I41" s="148"/>
      <c r="J41" s="62"/>
      <c r="K41" s="152" t="s">
        <v>99</v>
      </c>
      <c r="L41" s="48">
        <v>1</v>
      </c>
      <c r="M41" s="155">
        <v>44654064</v>
      </c>
      <c r="N41" s="153"/>
      <c r="O41" s="150"/>
      <c r="P41" s="155">
        <f t="shared" si="0"/>
        <v>44654064</v>
      </c>
      <c r="Q41" s="67"/>
      <c r="R41" s="155">
        <f t="shared" si="1"/>
        <v>44654064</v>
      </c>
    </row>
    <row r="42" spans="1:18" s="146" customFormat="1" ht="37.5" customHeight="1" x14ac:dyDescent="0.25">
      <c r="A42" s="48">
        <v>1505</v>
      </c>
      <c r="B42" s="48">
        <v>100</v>
      </c>
      <c r="C42" s="48">
        <v>4</v>
      </c>
      <c r="D42" s="147" t="s">
        <v>38</v>
      </c>
      <c r="E42" s="147">
        <v>1505014</v>
      </c>
      <c r="F42" s="48">
        <v>2</v>
      </c>
      <c r="G42" s="48">
        <v>10</v>
      </c>
      <c r="H42" s="48" t="s">
        <v>70</v>
      </c>
      <c r="I42" s="148"/>
      <c r="J42" s="62"/>
      <c r="K42" s="152" t="s">
        <v>83</v>
      </c>
      <c r="L42" s="48">
        <v>1</v>
      </c>
      <c r="M42" s="155">
        <v>4052287.21</v>
      </c>
      <c r="N42" s="153"/>
      <c r="O42" s="150"/>
      <c r="P42" s="155">
        <f t="shared" si="0"/>
        <v>4052287.21</v>
      </c>
      <c r="Q42" s="67"/>
      <c r="R42" s="155">
        <f t="shared" si="1"/>
        <v>4052287.21</v>
      </c>
    </row>
    <row r="43" spans="1:18" s="146" customFormat="1" ht="37.5" customHeight="1" x14ac:dyDescent="0.25">
      <c r="A43" s="48">
        <v>1505</v>
      </c>
      <c r="B43" s="48">
        <v>100</v>
      </c>
      <c r="C43" s="48">
        <v>4</v>
      </c>
      <c r="D43" s="147" t="s">
        <v>38</v>
      </c>
      <c r="E43" s="147">
        <v>1505014</v>
      </c>
      <c r="F43" s="48">
        <v>2</v>
      </c>
      <c r="G43" s="48">
        <v>10</v>
      </c>
      <c r="H43" s="48" t="s">
        <v>70</v>
      </c>
      <c r="I43" s="148"/>
      <c r="J43" s="62"/>
      <c r="K43" s="152" t="s">
        <v>75</v>
      </c>
      <c r="L43" s="48">
        <v>1</v>
      </c>
      <c r="M43" s="155">
        <v>55287436.880000003</v>
      </c>
      <c r="N43" s="153"/>
      <c r="O43" s="150"/>
      <c r="P43" s="155">
        <f t="shared" si="0"/>
        <v>55287436.880000003</v>
      </c>
      <c r="Q43" s="67"/>
      <c r="R43" s="155">
        <f t="shared" si="1"/>
        <v>55287436.880000003</v>
      </c>
    </row>
    <row r="44" spans="1:18" s="146" customFormat="1" ht="37.5" customHeight="1" x14ac:dyDescent="0.25">
      <c r="A44" s="48">
        <v>1505</v>
      </c>
      <c r="B44" s="48">
        <v>100</v>
      </c>
      <c r="C44" s="48">
        <v>4</v>
      </c>
      <c r="D44" s="147" t="s">
        <v>38</v>
      </c>
      <c r="E44" s="147">
        <v>1505014</v>
      </c>
      <c r="F44" s="48">
        <v>2</v>
      </c>
      <c r="G44" s="48">
        <v>10</v>
      </c>
      <c r="H44" s="48" t="s">
        <v>70</v>
      </c>
      <c r="I44" s="148"/>
      <c r="J44" s="62"/>
      <c r="K44" s="152" t="s">
        <v>76</v>
      </c>
      <c r="L44" s="48">
        <v>1</v>
      </c>
      <c r="M44" s="155">
        <v>55604553.659999996</v>
      </c>
      <c r="N44" s="153"/>
      <c r="O44" s="150"/>
      <c r="P44" s="155">
        <f t="shared" si="0"/>
        <v>55604553.659999996</v>
      </c>
      <c r="Q44" s="67"/>
      <c r="R44" s="155">
        <f t="shared" si="1"/>
        <v>55604553.659999996</v>
      </c>
    </row>
    <row r="45" spans="1:18" s="146" customFormat="1" ht="37.5" customHeight="1" x14ac:dyDescent="0.25">
      <c r="A45" s="48">
        <v>1505</v>
      </c>
      <c r="B45" s="48">
        <v>100</v>
      </c>
      <c r="C45" s="48">
        <v>4</v>
      </c>
      <c r="D45" s="147" t="s">
        <v>38</v>
      </c>
      <c r="E45" s="147">
        <v>1505014</v>
      </c>
      <c r="F45" s="48">
        <v>2</v>
      </c>
      <c r="G45" s="48">
        <v>10</v>
      </c>
      <c r="H45" s="48" t="s">
        <v>70</v>
      </c>
      <c r="I45" s="148"/>
      <c r="J45" s="62"/>
      <c r="K45" s="152" t="s">
        <v>77</v>
      </c>
      <c r="L45" s="48">
        <v>1</v>
      </c>
      <c r="M45" s="155">
        <v>297440000</v>
      </c>
      <c r="N45" s="153"/>
      <c r="O45" s="150"/>
      <c r="P45" s="155">
        <f t="shared" si="0"/>
        <v>297440000</v>
      </c>
      <c r="Q45" s="67"/>
      <c r="R45" s="155">
        <f t="shared" si="1"/>
        <v>297440000</v>
      </c>
    </row>
    <row r="46" spans="1:18" s="146" customFormat="1" ht="37.5" customHeight="1" x14ac:dyDescent="0.25">
      <c r="A46" s="48">
        <v>1505</v>
      </c>
      <c r="B46" s="48">
        <v>100</v>
      </c>
      <c r="C46" s="48">
        <v>4</v>
      </c>
      <c r="D46" s="147" t="s">
        <v>38</v>
      </c>
      <c r="E46" s="147">
        <v>1505014</v>
      </c>
      <c r="F46" s="48">
        <v>2</v>
      </c>
      <c r="G46" s="48">
        <v>10</v>
      </c>
      <c r="H46" s="48" t="s">
        <v>70</v>
      </c>
      <c r="I46" s="148"/>
      <c r="J46" s="62"/>
      <c r="K46" s="152" t="s">
        <v>83</v>
      </c>
      <c r="L46" s="48">
        <v>2</v>
      </c>
      <c r="M46" s="155">
        <v>4052287.21</v>
      </c>
      <c r="N46" s="153"/>
      <c r="O46" s="150"/>
      <c r="P46" s="155">
        <f t="shared" si="0"/>
        <v>8104574.4199999999</v>
      </c>
      <c r="Q46" s="67"/>
      <c r="R46" s="155">
        <f t="shared" si="1"/>
        <v>8104574.4199999999</v>
      </c>
    </row>
    <row r="47" spans="1:18" s="146" customFormat="1" ht="37.5" customHeight="1" x14ac:dyDescent="0.25">
      <c r="A47" s="48">
        <v>1505</v>
      </c>
      <c r="B47" s="48">
        <v>100</v>
      </c>
      <c r="C47" s="48">
        <v>4</v>
      </c>
      <c r="D47" s="147" t="s">
        <v>38</v>
      </c>
      <c r="E47" s="147">
        <v>1505014</v>
      </c>
      <c r="F47" s="48">
        <v>2</v>
      </c>
      <c r="G47" s="48">
        <v>10</v>
      </c>
      <c r="H47" s="48" t="s">
        <v>70</v>
      </c>
      <c r="I47" s="148"/>
      <c r="J47" s="62"/>
      <c r="K47" s="152" t="s">
        <v>78</v>
      </c>
      <c r="L47" s="48">
        <v>2</v>
      </c>
      <c r="M47" s="155">
        <v>74555169.930000007</v>
      </c>
      <c r="N47" s="153"/>
      <c r="O47" s="150"/>
      <c r="P47" s="155">
        <f t="shared" si="0"/>
        <v>149110339.86000001</v>
      </c>
      <c r="Q47" s="67"/>
      <c r="R47" s="155">
        <f t="shared" si="1"/>
        <v>149110339.86000001</v>
      </c>
    </row>
    <row r="48" spans="1:18" s="146" customFormat="1" ht="37.5" customHeight="1" x14ac:dyDescent="0.25">
      <c r="A48" s="48">
        <v>1505</v>
      </c>
      <c r="B48" s="48">
        <v>100</v>
      </c>
      <c r="C48" s="48">
        <v>4</v>
      </c>
      <c r="D48" s="147" t="s">
        <v>38</v>
      </c>
      <c r="E48" s="147">
        <v>1505014</v>
      </c>
      <c r="F48" s="48">
        <v>2</v>
      </c>
      <c r="G48" s="48">
        <v>10</v>
      </c>
      <c r="H48" s="48" t="s">
        <v>70</v>
      </c>
      <c r="I48" s="148"/>
      <c r="J48" s="62"/>
      <c r="K48" s="152" t="s">
        <v>100</v>
      </c>
      <c r="L48" s="48">
        <v>1</v>
      </c>
      <c r="M48" s="155">
        <v>127998773.76000001</v>
      </c>
      <c r="N48" s="153"/>
      <c r="O48" s="150"/>
      <c r="P48" s="155">
        <f t="shared" si="0"/>
        <v>127998773.76000001</v>
      </c>
      <c r="Q48" s="67"/>
      <c r="R48" s="155">
        <f t="shared" si="1"/>
        <v>127998773.76000001</v>
      </c>
    </row>
    <row r="49" spans="1:18" s="146" customFormat="1" ht="37.5" customHeight="1" x14ac:dyDescent="0.25">
      <c r="A49" s="48">
        <v>1505</v>
      </c>
      <c r="B49" s="48">
        <v>100</v>
      </c>
      <c r="C49" s="48">
        <v>4</v>
      </c>
      <c r="D49" s="147" t="s">
        <v>38</v>
      </c>
      <c r="E49" s="147">
        <v>1505014</v>
      </c>
      <c r="F49" s="48">
        <v>2</v>
      </c>
      <c r="G49" s="48">
        <v>10</v>
      </c>
      <c r="H49" s="48" t="s">
        <v>70</v>
      </c>
      <c r="I49" s="148"/>
      <c r="J49" s="62"/>
      <c r="K49" s="152" t="s">
        <v>101</v>
      </c>
      <c r="L49" s="48">
        <v>1</v>
      </c>
      <c r="M49" s="155">
        <v>59651490.079999998</v>
      </c>
      <c r="N49" s="153"/>
      <c r="O49" s="150"/>
      <c r="P49" s="155">
        <f t="shared" si="0"/>
        <v>59651490.079999998</v>
      </c>
      <c r="Q49" s="67"/>
      <c r="R49" s="155">
        <f t="shared" si="1"/>
        <v>59651490.079999998</v>
      </c>
    </row>
    <row r="50" spans="1:18" s="146" customFormat="1" ht="37.5" customHeight="1" x14ac:dyDescent="0.25">
      <c r="A50" s="48">
        <v>1505</v>
      </c>
      <c r="B50" s="48">
        <v>100</v>
      </c>
      <c r="C50" s="48">
        <v>4</v>
      </c>
      <c r="D50" s="147" t="s">
        <v>38</v>
      </c>
      <c r="E50" s="147">
        <v>1505014</v>
      </c>
      <c r="F50" s="48">
        <v>2</v>
      </c>
      <c r="G50" s="48">
        <v>10</v>
      </c>
      <c r="H50" s="48" t="s">
        <v>70</v>
      </c>
      <c r="I50" s="148"/>
      <c r="J50" s="62"/>
      <c r="K50" s="152" t="s">
        <v>80</v>
      </c>
      <c r="L50" s="48">
        <v>1</v>
      </c>
      <c r="M50" s="155">
        <v>126671219.06999999</v>
      </c>
      <c r="N50" s="153"/>
      <c r="O50" s="150"/>
      <c r="P50" s="155">
        <f t="shared" si="0"/>
        <v>126671219.06999999</v>
      </c>
      <c r="Q50" s="67"/>
      <c r="R50" s="155">
        <f t="shared" si="1"/>
        <v>126671219.06999999</v>
      </c>
    </row>
    <row r="51" spans="1:18" s="146" customFormat="1" ht="37.5" customHeight="1" x14ac:dyDescent="0.25">
      <c r="A51" s="48">
        <v>1505</v>
      </c>
      <c r="B51" s="48">
        <v>100</v>
      </c>
      <c r="C51" s="48">
        <v>4</v>
      </c>
      <c r="D51" s="147" t="s">
        <v>38</v>
      </c>
      <c r="E51" s="147">
        <v>1505014</v>
      </c>
      <c r="F51" s="48">
        <v>2</v>
      </c>
      <c r="G51" s="48">
        <v>10</v>
      </c>
      <c r="H51" s="48" t="s">
        <v>70</v>
      </c>
      <c r="I51" s="148"/>
      <c r="J51" s="62"/>
      <c r="K51" s="152" t="s">
        <v>102</v>
      </c>
      <c r="L51" s="48">
        <v>1</v>
      </c>
      <c r="M51" s="155">
        <v>592873871.13</v>
      </c>
      <c r="N51" s="153"/>
      <c r="O51" s="150"/>
      <c r="P51" s="155">
        <f t="shared" si="0"/>
        <v>592873871.13</v>
      </c>
      <c r="Q51" s="67"/>
      <c r="R51" s="155">
        <f t="shared" si="1"/>
        <v>592873871.13</v>
      </c>
    </row>
    <row r="52" spans="1:18" s="146" customFormat="1" ht="37.5" customHeight="1" x14ac:dyDescent="0.25">
      <c r="A52" s="48">
        <v>1505</v>
      </c>
      <c r="B52" s="48">
        <v>100</v>
      </c>
      <c r="C52" s="48">
        <v>4</v>
      </c>
      <c r="D52" s="147" t="s">
        <v>38</v>
      </c>
      <c r="E52" s="147">
        <v>1505014</v>
      </c>
      <c r="F52" s="48">
        <v>2</v>
      </c>
      <c r="G52" s="48">
        <v>10</v>
      </c>
      <c r="H52" s="48" t="s">
        <v>70</v>
      </c>
      <c r="I52" s="148"/>
      <c r="J52" s="62"/>
      <c r="K52" s="152" t="s">
        <v>93</v>
      </c>
      <c r="L52" s="48">
        <v>1</v>
      </c>
      <c r="M52" s="155">
        <v>848062128.15999997</v>
      </c>
      <c r="N52" s="153"/>
      <c r="O52" s="150"/>
      <c r="P52" s="155">
        <f t="shared" si="0"/>
        <v>848062128.15999997</v>
      </c>
      <c r="Q52" s="67"/>
      <c r="R52" s="155">
        <f t="shared" si="1"/>
        <v>848062128.15999997</v>
      </c>
    </row>
    <row r="53" spans="1:18" s="146" customFormat="1" ht="37.5" customHeight="1" x14ac:dyDescent="0.25">
      <c r="A53" s="48">
        <v>1505</v>
      </c>
      <c r="B53" s="48">
        <v>100</v>
      </c>
      <c r="C53" s="48">
        <v>4</v>
      </c>
      <c r="D53" s="147" t="s">
        <v>38</v>
      </c>
      <c r="E53" s="147">
        <v>1505014</v>
      </c>
      <c r="F53" s="48">
        <v>2</v>
      </c>
      <c r="G53" s="48">
        <v>10</v>
      </c>
      <c r="H53" s="48" t="s">
        <v>70</v>
      </c>
      <c r="I53" s="148"/>
      <c r="J53" s="62"/>
      <c r="K53" s="152" t="s">
        <v>103</v>
      </c>
      <c r="L53" s="48">
        <v>1</v>
      </c>
      <c r="M53" s="155">
        <v>513940400.38999999</v>
      </c>
      <c r="N53" s="153"/>
      <c r="O53" s="150"/>
      <c r="P53" s="155">
        <f t="shared" si="0"/>
        <v>513940400.38999999</v>
      </c>
      <c r="Q53" s="67"/>
      <c r="R53" s="155">
        <f t="shared" si="1"/>
        <v>513940400.38999999</v>
      </c>
    </row>
    <row r="54" spans="1:18" s="146" customFormat="1" ht="37.5" customHeight="1" x14ac:dyDescent="0.25">
      <c r="A54" s="48">
        <v>1505</v>
      </c>
      <c r="B54" s="48">
        <v>100</v>
      </c>
      <c r="C54" s="48">
        <v>4</v>
      </c>
      <c r="D54" s="147" t="s">
        <v>38</v>
      </c>
      <c r="E54" s="147">
        <v>1505014</v>
      </c>
      <c r="F54" s="48">
        <v>2</v>
      </c>
      <c r="G54" s="48">
        <v>10</v>
      </c>
      <c r="H54" s="48" t="s">
        <v>70</v>
      </c>
      <c r="I54" s="148"/>
      <c r="J54" s="62"/>
      <c r="K54" s="152" t="s">
        <v>85</v>
      </c>
      <c r="L54" s="48">
        <v>1</v>
      </c>
      <c r="M54" s="155">
        <v>118215934.72</v>
      </c>
      <c r="N54" s="153"/>
      <c r="O54" s="150"/>
      <c r="P54" s="155">
        <f t="shared" si="0"/>
        <v>118215934.72</v>
      </c>
      <c r="Q54" s="67"/>
      <c r="R54" s="155">
        <f t="shared" si="1"/>
        <v>118215934.72</v>
      </c>
    </row>
    <row r="55" spans="1:18" s="146" customFormat="1" ht="37.5" customHeight="1" x14ac:dyDescent="0.25">
      <c r="A55" s="48">
        <v>1505</v>
      </c>
      <c r="B55" s="48">
        <v>100</v>
      </c>
      <c r="C55" s="48">
        <v>4</v>
      </c>
      <c r="D55" s="147" t="s">
        <v>38</v>
      </c>
      <c r="E55" s="147">
        <v>1505014</v>
      </c>
      <c r="F55" s="48">
        <v>2</v>
      </c>
      <c r="G55" s="48">
        <v>10</v>
      </c>
      <c r="H55" s="48" t="s">
        <v>70</v>
      </c>
      <c r="I55" s="148"/>
      <c r="J55" s="62"/>
      <c r="K55" s="152" t="s">
        <v>88</v>
      </c>
      <c r="L55" s="48">
        <v>1</v>
      </c>
      <c r="M55" s="155">
        <v>97203143.730000004</v>
      </c>
      <c r="N55" s="153"/>
      <c r="O55" s="150"/>
      <c r="P55" s="155">
        <f t="shared" si="0"/>
        <v>97203143.730000004</v>
      </c>
      <c r="Q55" s="67"/>
      <c r="R55" s="155">
        <f t="shared" si="1"/>
        <v>97203143.730000004</v>
      </c>
    </row>
    <row r="56" spans="1:18" s="146" customFormat="1" ht="37.5" customHeight="1" x14ac:dyDescent="0.25">
      <c r="A56" s="48">
        <v>1505</v>
      </c>
      <c r="B56" s="48">
        <v>100</v>
      </c>
      <c r="C56" s="48">
        <v>4</v>
      </c>
      <c r="D56" s="147" t="s">
        <v>38</v>
      </c>
      <c r="E56" s="147">
        <v>1505014</v>
      </c>
      <c r="F56" s="48">
        <v>2</v>
      </c>
      <c r="G56" s="48">
        <v>10</v>
      </c>
      <c r="H56" s="48" t="s">
        <v>70</v>
      </c>
      <c r="I56" s="148"/>
      <c r="J56" s="62"/>
      <c r="K56" s="152" t="s">
        <v>82</v>
      </c>
      <c r="L56" s="48">
        <v>10</v>
      </c>
      <c r="M56" s="155">
        <v>8812702.0800000001</v>
      </c>
      <c r="N56" s="153"/>
      <c r="O56" s="150"/>
      <c r="P56" s="155">
        <f t="shared" si="0"/>
        <v>88127020.799999997</v>
      </c>
      <c r="Q56" s="67"/>
      <c r="R56" s="155">
        <f t="shared" si="1"/>
        <v>88127020.799999997</v>
      </c>
    </row>
    <row r="57" spans="1:18" s="146" customFormat="1" ht="37.5" customHeight="1" x14ac:dyDescent="0.25">
      <c r="A57" s="48">
        <v>1505</v>
      </c>
      <c r="B57" s="48">
        <v>100</v>
      </c>
      <c r="C57" s="48">
        <v>4</v>
      </c>
      <c r="D57" s="147" t="s">
        <v>38</v>
      </c>
      <c r="E57" s="147">
        <v>1505014</v>
      </c>
      <c r="F57" s="48">
        <v>2</v>
      </c>
      <c r="G57" s="48">
        <v>10</v>
      </c>
      <c r="H57" s="48" t="s">
        <v>70</v>
      </c>
      <c r="I57" s="148"/>
      <c r="J57" s="62"/>
      <c r="K57" s="152" t="s">
        <v>82</v>
      </c>
      <c r="L57" s="48">
        <v>5</v>
      </c>
      <c r="M57" s="155">
        <v>8812702.0800000001</v>
      </c>
      <c r="N57" s="153"/>
      <c r="O57" s="150"/>
      <c r="P57" s="155">
        <f t="shared" si="0"/>
        <v>44063510.399999999</v>
      </c>
      <c r="Q57" s="67"/>
      <c r="R57" s="155">
        <f t="shared" si="1"/>
        <v>44063510.399999999</v>
      </c>
    </row>
    <row r="58" spans="1:18" s="146" customFormat="1" ht="37.5" customHeight="1" x14ac:dyDescent="0.25">
      <c r="A58" s="48">
        <v>1505</v>
      </c>
      <c r="B58" s="48">
        <v>100</v>
      </c>
      <c r="C58" s="48">
        <v>4</v>
      </c>
      <c r="D58" s="147" t="s">
        <v>38</v>
      </c>
      <c r="E58" s="147">
        <v>1505014</v>
      </c>
      <c r="F58" s="48">
        <v>2</v>
      </c>
      <c r="G58" s="48">
        <v>10</v>
      </c>
      <c r="H58" s="48" t="s">
        <v>70</v>
      </c>
      <c r="I58" s="148"/>
      <c r="J58" s="62"/>
      <c r="K58" s="152" t="s">
        <v>83</v>
      </c>
      <c r="L58" s="48">
        <v>1</v>
      </c>
      <c r="M58" s="155">
        <v>4052287.21</v>
      </c>
      <c r="N58" s="153"/>
      <c r="O58" s="150"/>
      <c r="P58" s="155">
        <f t="shared" si="0"/>
        <v>4052287.21</v>
      </c>
      <c r="Q58" s="67"/>
      <c r="R58" s="155">
        <f t="shared" si="1"/>
        <v>4052287.21</v>
      </c>
    </row>
    <row r="59" spans="1:18" s="146" customFormat="1" ht="37.5" customHeight="1" x14ac:dyDescent="0.25">
      <c r="A59" s="48">
        <v>1505</v>
      </c>
      <c r="B59" s="48">
        <v>100</v>
      </c>
      <c r="C59" s="48">
        <v>4</v>
      </c>
      <c r="D59" s="147" t="s">
        <v>38</v>
      </c>
      <c r="E59" s="147">
        <v>1505014</v>
      </c>
      <c r="F59" s="48">
        <v>2</v>
      </c>
      <c r="G59" s="48">
        <v>10</v>
      </c>
      <c r="H59" s="48" t="s">
        <v>70</v>
      </c>
      <c r="I59" s="148"/>
      <c r="J59" s="62"/>
      <c r="K59" s="152" t="s">
        <v>104</v>
      </c>
      <c r="L59" s="48">
        <v>1</v>
      </c>
      <c r="M59" s="155">
        <v>14294280</v>
      </c>
      <c r="N59" s="153"/>
      <c r="O59" s="150"/>
      <c r="P59" s="155">
        <f t="shared" si="0"/>
        <v>14294280</v>
      </c>
      <c r="Q59" s="67"/>
      <c r="R59" s="155">
        <f t="shared" si="1"/>
        <v>14294280</v>
      </c>
    </row>
    <row r="60" spans="1:18" s="146" customFormat="1" ht="37.5" customHeight="1" x14ac:dyDescent="0.25">
      <c r="A60" s="48">
        <v>1505</v>
      </c>
      <c r="B60" s="48">
        <v>100</v>
      </c>
      <c r="C60" s="48">
        <v>4</v>
      </c>
      <c r="D60" s="147" t="s">
        <v>38</v>
      </c>
      <c r="E60" s="147">
        <v>1505014</v>
      </c>
      <c r="F60" s="48">
        <v>2</v>
      </c>
      <c r="G60" s="48">
        <v>10</v>
      </c>
      <c r="H60" s="48" t="s">
        <v>70</v>
      </c>
      <c r="I60" s="148"/>
      <c r="J60" s="62"/>
      <c r="K60" s="152" t="s">
        <v>76</v>
      </c>
      <c r="L60" s="48">
        <v>1</v>
      </c>
      <c r="M60" s="155">
        <v>55604553.659999996</v>
      </c>
      <c r="N60" s="153"/>
      <c r="O60" s="150"/>
      <c r="P60" s="155">
        <f t="shared" si="0"/>
        <v>55604553.659999996</v>
      </c>
      <c r="Q60" s="67"/>
      <c r="R60" s="155">
        <f t="shared" si="1"/>
        <v>55604553.659999996</v>
      </c>
    </row>
    <row r="61" spans="1:18" s="146" customFormat="1" ht="37.5" customHeight="1" x14ac:dyDescent="0.25">
      <c r="A61" s="48">
        <v>1505</v>
      </c>
      <c r="B61" s="48">
        <v>100</v>
      </c>
      <c r="C61" s="48">
        <v>4</v>
      </c>
      <c r="D61" s="147" t="s">
        <v>38</v>
      </c>
      <c r="E61" s="147">
        <v>1505014</v>
      </c>
      <c r="F61" s="48">
        <v>2</v>
      </c>
      <c r="G61" s="48">
        <v>10</v>
      </c>
      <c r="H61" s="48" t="s">
        <v>70</v>
      </c>
      <c r="I61" s="148"/>
      <c r="J61" s="62"/>
      <c r="K61" s="152" t="s">
        <v>105</v>
      </c>
      <c r="L61" s="48">
        <v>1</v>
      </c>
      <c r="M61" s="155">
        <v>1352000000</v>
      </c>
      <c r="N61" s="153"/>
      <c r="O61" s="150"/>
      <c r="P61" s="155">
        <f t="shared" si="0"/>
        <v>1352000000</v>
      </c>
      <c r="Q61" s="67"/>
      <c r="R61" s="155">
        <f t="shared" si="1"/>
        <v>1352000000</v>
      </c>
    </row>
    <row r="62" spans="1:18" s="146" customFormat="1" ht="37.5" customHeight="1" x14ac:dyDescent="0.25">
      <c r="A62" s="48">
        <v>1505</v>
      </c>
      <c r="B62" s="48">
        <v>100</v>
      </c>
      <c r="C62" s="48">
        <v>4</v>
      </c>
      <c r="D62" s="147" t="s">
        <v>38</v>
      </c>
      <c r="E62" s="147">
        <v>1505014</v>
      </c>
      <c r="F62" s="48">
        <v>2</v>
      </c>
      <c r="G62" s="48">
        <v>10</v>
      </c>
      <c r="H62" s="48" t="s">
        <v>70</v>
      </c>
      <c r="I62" s="148"/>
      <c r="J62" s="62"/>
      <c r="K62" s="152" t="s">
        <v>106</v>
      </c>
      <c r="L62" s="48">
        <v>1</v>
      </c>
      <c r="M62" s="155">
        <v>15600000</v>
      </c>
      <c r="N62" s="153"/>
      <c r="O62" s="150"/>
      <c r="P62" s="155">
        <f t="shared" si="0"/>
        <v>15600000</v>
      </c>
      <c r="Q62" s="67"/>
      <c r="R62" s="155">
        <f t="shared" si="1"/>
        <v>15600000</v>
      </c>
    </row>
    <row r="63" spans="1:18" s="146" customFormat="1" ht="37.5" customHeight="1" x14ac:dyDescent="0.25">
      <c r="A63" s="48">
        <v>1505</v>
      </c>
      <c r="B63" s="48">
        <v>100</v>
      </c>
      <c r="C63" s="48">
        <v>4</v>
      </c>
      <c r="D63" s="147" t="s">
        <v>38</v>
      </c>
      <c r="E63" s="147">
        <v>1505014</v>
      </c>
      <c r="F63" s="48">
        <v>2</v>
      </c>
      <c r="G63" s="48">
        <v>10</v>
      </c>
      <c r="H63" s="48" t="s">
        <v>70</v>
      </c>
      <c r="I63" s="148"/>
      <c r="J63" s="62"/>
      <c r="K63" s="152" t="s">
        <v>107</v>
      </c>
      <c r="L63" s="48">
        <v>1</v>
      </c>
      <c r="M63" s="155">
        <v>76347578.659999996</v>
      </c>
      <c r="N63" s="153"/>
      <c r="O63" s="150"/>
      <c r="P63" s="155">
        <f t="shared" si="0"/>
        <v>76347578.659999996</v>
      </c>
      <c r="Q63" s="67"/>
      <c r="R63" s="155">
        <f t="shared" si="1"/>
        <v>76347578.659999996</v>
      </c>
    </row>
    <row r="64" spans="1:18" s="146" customFormat="1" ht="37.5" customHeight="1" x14ac:dyDescent="0.25">
      <c r="A64" s="48">
        <v>1505</v>
      </c>
      <c r="B64" s="48">
        <v>100</v>
      </c>
      <c r="C64" s="48">
        <v>4</v>
      </c>
      <c r="D64" s="147" t="s">
        <v>38</v>
      </c>
      <c r="E64" s="147">
        <v>1505014</v>
      </c>
      <c r="F64" s="48">
        <v>2</v>
      </c>
      <c r="G64" s="48">
        <v>10</v>
      </c>
      <c r="H64" s="48" t="s">
        <v>70</v>
      </c>
      <c r="I64" s="148"/>
      <c r="J64" s="62"/>
      <c r="K64" s="152" t="s">
        <v>108</v>
      </c>
      <c r="L64" s="48">
        <v>2</v>
      </c>
      <c r="M64" s="155">
        <v>59651490.079999998</v>
      </c>
      <c r="N64" s="153"/>
      <c r="O64" s="150"/>
      <c r="P64" s="155">
        <f t="shared" si="0"/>
        <v>119302980.16</v>
      </c>
      <c r="Q64" s="67"/>
      <c r="R64" s="155">
        <f t="shared" si="1"/>
        <v>119302980.16</v>
      </c>
    </row>
    <row r="65" spans="1:18" s="146" customFormat="1" ht="37.5" customHeight="1" x14ac:dyDescent="0.25">
      <c r="A65" s="48">
        <v>1505</v>
      </c>
      <c r="B65" s="48">
        <v>100</v>
      </c>
      <c r="C65" s="48">
        <v>4</v>
      </c>
      <c r="D65" s="147" t="s">
        <v>38</v>
      </c>
      <c r="E65" s="147">
        <v>1505014</v>
      </c>
      <c r="F65" s="48">
        <v>2</v>
      </c>
      <c r="G65" s="48">
        <v>10</v>
      </c>
      <c r="H65" s="48" t="s">
        <v>70</v>
      </c>
      <c r="I65" s="148"/>
      <c r="J65" s="62"/>
      <c r="K65" s="152" t="s">
        <v>109</v>
      </c>
      <c r="L65" s="48">
        <v>1</v>
      </c>
      <c r="M65" s="155">
        <v>11990503.199999999</v>
      </c>
      <c r="N65" s="153"/>
      <c r="O65" s="150"/>
      <c r="P65" s="155">
        <f t="shared" si="0"/>
        <v>11990503.199999999</v>
      </c>
      <c r="Q65" s="67"/>
      <c r="R65" s="155">
        <f t="shared" si="1"/>
        <v>11990503.199999999</v>
      </c>
    </row>
    <row r="66" spans="1:18" s="146" customFormat="1" ht="37.5" customHeight="1" x14ac:dyDescent="0.25">
      <c r="A66" s="48">
        <v>1505</v>
      </c>
      <c r="B66" s="48">
        <v>100</v>
      </c>
      <c r="C66" s="48">
        <v>4</v>
      </c>
      <c r="D66" s="147" t="s">
        <v>38</v>
      </c>
      <c r="E66" s="147">
        <v>1505014</v>
      </c>
      <c r="F66" s="48">
        <v>2</v>
      </c>
      <c r="G66" s="48">
        <v>10</v>
      </c>
      <c r="H66" s="48" t="s">
        <v>70</v>
      </c>
      <c r="I66" s="148"/>
      <c r="J66" s="62"/>
      <c r="K66" s="152" t="s">
        <v>110</v>
      </c>
      <c r="L66" s="48">
        <v>1</v>
      </c>
      <c r="M66" s="155">
        <v>55287436.880000003</v>
      </c>
      <c r="N66" s="153"/>
      <c r="O66" s="150"/>
      <c r="P66" s="155">
        <f t="shared" si="0"/>
        <v>55287436.880000003</v>
      </c>
      <c r="Q66" s="67"/>
      <c r="R66" s="155">
        <f t="shared" si="1"/>
        <v>55287436.880000003</v>
      </c>
    </row>
    <row r="67" spans="1:18" s="146" customFormat="1" ht="37.5" customHeight="1" x14ac:dyDescent="0.25">
      <c r="A67" s="48">
        <v>1505</v>
      </c>
      <c r="B67" s="48">
        <v>100</v>
      </c>
      <c r="C67" s="48">
        <v>4</v>
      </c>
      <c r="D67" s="147" t="s">
        <v>38</v>
      </c>
      <c r="E67" s="147">
        <v>1505014</v>
      </c>
      <c r="F67" s="48">
        <v>2</v>
      </c>
      <c r="G67" s="48">
        <v>10</v>
      </c>
      <c r="H67" s="48" t="s">
        <v>70</v>
      </c>
      <c r="I67" s="148"/>
      <c r="J67" s="62"/>
      <c r="K67" s="152" t="s">
        <v>104</v>
      </c>
      <c r="L67" s="48">
        <v>2</v>
      </c>
      <c r="M67" s="155">
        <v>14294280</v>
      </c>
      <c r="N67" s="153"/>
      <c r="O67" s="150"/>
      <c r="P67" s="155">
        <f t="shared" si="0"/>
        <v>28588560</v>
      </c>
      <c r="Q67" s="67"/>
      <c r="R67" s="155">
        <f t="shared" si="1"/>
        <v>28588560</v>
      </c>
    </row>
    <row r="68" spans="1:18" s="146" customFormat="1" ht="37.5" customHeight="1" x14ac:dyDescent="0.25">
      <c r="A68" s="48">
        <v>1505</v>
      </c>
      <c r="B68" s="48">
        <v>100</v>
      </c>
      <c r="C68" s="48">
        <v>4</v>
      </c>
      <c r="D68" s="147" t="s">
        <v>38</v>
      </c>
      <c r="E68" s="147">
        <v>1505014</v>
      </c>
      <c r="F68" s="48">
        <v>2</v>
      </c>
      <c r="G68" s="48">
        <v>10</v>
      </c>
      <c r="H68" s="48" t="s">
        <v>70</v>
      </c>
      <c r="I68" s="148"/>
      <c r="J68" s="62"/>
      <c r="K68" s="152" t="s">
        <v>111</v>
      </c>
      <c r="L68" s="48">
        <v>3</v>
      </c>
      <c r="M68" s="155">
        <v>74555169.930000007</v>
      </c>
      <c r="N68" s="153"/>
      <c r="O68" s="150"/>
      <c r="P68" s="155">
        <f t="shared" si="0"/>
        <v>223665509.79000002</v>
      </c>
      <c r="Q68" s="67"/>
      <c r="R68" s="155">
        <f t="shared" si="1"/>
        <v>223665509.79000002</v>
      </c>
    </row>
    <row r="69" spans="1:18" s="146" customFormat="1" ht="37.5" customHeight="1" x14ac:dyDescent="0.25">
      <c r="A69" s="48">
        <v>1505</v>
      </c>
      <c r="B69" s="48">
        <v>100</v>
      </c>
      <c r="C69" s="48">
        <v>4</v>
      </c>
      <c r="D69" s="147" t="s">
        <v>38</v>
      </c>
      <c r="E69" s="147">
        <v>1505014</v>
      </c>
      <c r="F69" s="48">
        <v>2</v>
      </c>
      <c r="G69" s="48">
        <v>10</v>
      </c>
      <c r="H69" s="48" t="s">
        <v>70</v>
      </c>
      <c r="I69" s="148"/>
      <c r="J69" s="62"/>
      <c r="K69" s="152" t="s">
        <v>83</v>
      </c>
      <c r="L69" s="48">
        <v>2</v>
      </c>
      <c r="M69" s="155">
        <v>7375942.9800000004</v>
      </c>
      <c r="N69" s="153"/>
      <c r="O69" s="150"/>
      <c r="P69" s="155">
        <f t="shared" si="0"/>
        <v>14751885.960000001</v>
      </c>
      <c r="Q69" s="67"/>
      <c r="R69" s="155">
        <f t="shared" si="1"/>
        <v>14751885.960000001</v>
      </c>
    </row>
    <row r="70" spans="1:18" s="146" customFormat="1" ht="37.5" customHeight="1" x14ac:dyDescent="0.25">
      <c r="A70" s="48">
        <v>1505</v>
      </c>
      <c r="B70" s="48">
        <v>100</v>
      </c>
      <c r="C70" s="48">
        <v>4</v>
      </c>
      <c r="D70" s="147" t="s">
        <v>38</v>
      </c>
      <c r="E70" s="147">
        <v>1505014</v>
      </c>
      <c r="F70" s="48">
        <v>2</v>
      </c>
      <c r="G70" s="48">
        <v>10</v>
      </c>
      <c r="H70" s="48" t="s">
        <v>70</v>
      </c>
      <c r="I70" s="148"/>
      <c r="J70" s="62"/>
      <c r="K70" s="152" t="s">
        <v>95</v>
      </c>
      <c r="L70" s="48">
        <v>1</v>
      </c>
      <c r="M70" s="155">
        <v>765506040</v>
      </c>
      <c r="N70" s="153"/>
      <c r="O70" s="150"/>
      <c r="P70" s="155">
        <f t="shared" si="0"/>
        <v>765506040</v>
      </c>
      <c r="Q70" s="67"/>
      <c r="R70" s="155">
        <f t="shared" si="1"/>
        <v>765506040</v>
      </c>
    </row>
    <row r="71" spans="1:18" s="146" customFormat="1" ht="37.5" customHeight="1" x14ac:dyDescent="0.25">
      <c r="A71" s="48">
        <v>1505</v>
      </c>
      <c r="B71" s="48">
        <v>100</v>
      </c>
      <c r="C71" s="48">
        <v>4</v>
      </c>
      <c r="D71" s="147" t="s">
        <v>38</v>
      </c>
      <c r="E71" s="147">
        <v>1505014</v>
      </c>
      <c r="F71" s="48">
        <v>2</v>
      </c>
      <c r="G71" s="48">
        <v>10</v>
      </c>
      <c r="H71" s="48" t="s">
        <v>70</v>
      </c>
      <c r="I71" s="148"/>
      <c r="J71" s="62"/>
      <c r="K71" s="152" t="s">
        <v>85</v>
      </c>
      <c r="L71" s="48">
        <v>1</v>
      </c>
      <c r="M71" s="155">
        <v>118215934.72</v>
      </c>
      <c r="N71" s="153"/>
      <c r="O71" s="150"/>
      <c r="P71" s="155">
        <f t="shared" si="0"/>
        <v>118215934.72</v>
      </c>
      <c r="Q71" s="67"/>
      <c r="R71" s="155">
        <f t="shared" si="1"/>
        <v>118215934.72</v>
      </c>
    </row>
    <row r="72" spans="1:18" s="146" customFormat="1" ht="37.5" customHeight="1" x14ac:dyDescent="0.25">
      <c r="A72" s="48">
        <v>1505</v>
      </c>
      <c r="B72" s="48">
        <v>100</v>
      </c>
      <c r="C72" s="48">
        <v>4</v>
      </c>
      <c r="D72" s="147" t="s">
        <v>38</v>
      </c>
      <c r="E72" s="147">
        <v>1505014</v>
      </c>
      <c r="F72" s="48">
        <v>2</v>
      </c>
      <c r="G72" s="48">
        <v>10</v>
      </c>
      <c r="H72" s="48" t="s">
        <v>70</v>
      </c>
      <c r="I72" s="148"/>
      <c r="J72" s="62"/>
      <c r="K72" s="152" t="s">
        <v>78</v>
      </c>
      <c r="L72" s="48">
        <v>1</v>
      </c>
      <c r="M72" s="155">
        <v>74555169.930000007</v>
      </c>
      <c r="N72" s="153"/>
      <c r="O72" s="150"/>
      <c r="P72" s="155">
        <f t="shared" si="0"/>
        <v>74555169.930000007</v>
      </c>
      <c r="Q72" s="67"/>
      <c r="R72" s="155">
        <f t="shared" si="1"/>
        <v>74555169.930000007</v>
      </c>
    </row>
    <row r="73" spans="1:18" s="146" customFormat="1" ht="37.5" customHeight="1" x14ac:dyDescent="0.25">
      <c r="A73" s="48">
        <v>1505</v>
      </c>
      <c r="B73" s="48">
        <v>100</v>
      </c>
      <c r="C73" s="48">
        <v>4</v>
      </c>
      <c r="D73" s="147" t="s">
        <v>38</v>
      </c>
      <c r="E73" s="147">
        <v>1505014</v>
      </c>
      <c r="F73" s="48">
        <v>2</v>
      </c>
      <c r="G73" s="48">
        <v>10</v>
      </c>
      <c r="H73" s="48" t="s">
        <v>70</v>
      </c>
      <c r="I73" s="148"/>
      <c r="J73" s="62"/>
      <c r="K73" s="152" t="s">
        <v>112</v>
      </c>
      <c r="L73" s="48">
        <v>1</v>
      </c>
      <c r="M73" s="155">
        <v>549354482.55999994</v>
      </c>
      <c r="N73" s="153"/>
      <c r="O73" s="150"/>
      <c r="P73" s="155">
        <f t="shared" si="0"/>
        <v>549354482.55999994</v>
      </c>
      <c r="Q73" s="67"/>
      <c r="R73" s="155">
        <f t="shared" si="1"/>
        <v>549354482.55999994</v>
      </c>
    </row>
    <row r="74" spans="1:18" s="146" customFormat="1" ht="37.5" customHeight="1" x14ac:dyDescent="0.25">
      <c r="A74" s="48">
        <v>1505</v>
      </c>
      <c r="B74" s="48">
        <v>100</v>
      </c>
      <c r="C74" s="48">
        <v>4</v>
      </c>
      <c r="D74" s="147" t="s">
        <v>38</v>
      </c>
      <c r="E74" s="147">
        <v>1505014</v>
      </c>
      <c r="F74" s="48">
        <v>2</v>
      </c>
      <c r="G74" s="48">
        <v>10</v>
      </c>
      <c r="H74" s="48" t="s">
        <v>70</v>
      </c>
      <c r="I74" s="148"/>
      <c r="J74" s="62"/>
      <c r="K74" s="152" t="s">
        <v>113</v>
      </c>
      <c r="L74" s="48">
        <v>1</v>
      </c>
      <c r="M74" s="155">
        <v>145600000</v>
      </c>
      <c r="N74" s="153"/>
      <c r="O74" s="150"/>
      <c r="P74" s="155">
        <f t="shared" si="0"/>
        <v>145600000</v>
      </c>
      <c r="Q74" s="67"/>
      <c r="R74" s="155">
        <f t="shared" si="1"/>
        <v>145600000</v>
      </c>
    </row>
    <row r="75" spans="1:18" s="146" customFormat="1" ht="37.5" customHeight="1" x14ac:dyDescent="0.25">
      <c r="A75" s="48">
        <v>1505</v>
      </c>
      <c r="B75" s="48">
        <v>100</v>
      </c>
      <c r="C75" s="48">
        <v>4</v>
      </c>
      <c r="D75" s="147" t="s">
        <v>38</v>
      </c>
      <c r="E75" s="147">
        <v>1505014</v>
      </c>
      <c r="F75" s="48">
        <v>2</v>
      </c>
      <c r="G75" s="48">
        <v>10</v>
      </c>
      <c r="H75" s="48" t="s">
        <v>70</v>
      </c>
      <c r="I75" s="148"/>
      <c r="J75" s="62"/>
      <c r="K75" s="152" t="s">
        <v>79</v>
      </c>
      <c r="L75" s="48">
        <v>1</v>
      </c>
      <c r="M75" s="155">
        <v>592873871.13</v>
      </c>
      <c r="N75" s="153"/>
      <c r="O75" s="150"/>
      <c r="P75" s="155">
        <f t="shared" si="0"/>
        <v>592873871.13</v>
      </c>
      <c r="Q75" s="67"/>
      <c r="R75" s="155">
        <f t="shared" si="1"/>
        <v>592873871.13</v>
      </c>
    </row>
    <row r="76" spans="1:18" s="146" customFormat="1" ht="37.5" customHeight="1" x14ac:dyDescent="0.25">
      <c r="A76" s="48">
        <v>1505</v>
      </c>
      <c r="B76" s="48">
        <v>100</v>
      </c>
      <c r="C76" s="48">
        <v>4</v>
      </c>
      <c r="D76" s="147" t="s">
        <v>38</v>
      </c>
      <c r="E76" s="147">
        <v>1505014</v>
      </c>
      <c r="F76" s="48">
        <v>2</v>
      </c>
      <c r="G76" s="48">
        <v>10</v>
      </c>
      <c r="H76" s="48" t="s">
        <v>70</v>
      </c>
      <c r="I76" s="148"/>
      <c r="J76" s="62"/>
      <c r="K76" s="152" t="s">
        <v>83</v>
      </c>
      <c r="L76" s="48">
        <v>3</v>
      </c>
      <c r="M76" s="155">
        <v>4052287.21</v>
      </c>
      <c r="N76" s="153"/>
      <c r="O76" s="150"/>
      <c r="P76" s="155">
        <f t="shared" si="0"/>
        <v>12156861.629999999</v>
      </c>
      <c r="Q76" s="67"/>
      <c r="R76" s="155">
        <f t="shared" si="1"/>
        <v>12156861.629999999</v>
      </c>
    </row>
    <row r="77" spans="1:18" s="146" customFormat="1" ht="37.5" customHeight="1" x14ac:dyDescent="0.25">
      <c r="A77" s="48">
        <v>1505</v>
      </c>
      <c r="B77" s="48">
        <v>100</v>
      </c>
      <c r="C77" s="48">
        <v>4</v>
      </c>
      <c r="D77" s="147" t="s">
        <v>38</v>
      </c>
      <c r="E77" s="147">
        <v>1505014</v>
      </c>
      <c r="F77" s="48">
        <v>2</v>
      </c>
      <c r="G77" s="48">
        <v>10</v>
      </c>
      <c r="H77" s="48" t="s">
        <v>70</v>
      </c>
      <c r="I77" s="148"/>
      <c r="J77" s="62"/>
      <c r="K77" s="152" t="s">
        <v>83</v>
      </c>
      <c r="L77" s="48">
        <v>1</v>
      </c>
      <c r="M77" s="155">
        <v>4052287.21</v>
      </c>
      <c r="N77" s="153"/>
      <c r="O77" s="150"/>
      <c r="P77" s="155">
        <f t="shared" si="0"/>
        <v>4052287.21</v>
      </c>
      <c r="Q77" s="67"/>
      <c r="R77" s="155">
        <f t="shared" si="1"/>
        <v>4052287.21</v>
      </c>
    </row>
    <row r="78" spans="1:18" s="146" customFormat="1" ht="37.5" customHeight="1" x14ac:dyDescent="0.25">
      <c r="A78" s="48">
        <v>1505</v>
      </c>
      <c r="B78" s="48">
        <v>100</v>
      </c>
      <c r="C78" s="48">
        <v>4</v>
      </c>
      <c r="D78" s="147" t="s">
        <v>38</v>
      </c>
      <c r="E78" s="147">
        <v>1505014</v>
      </c>
      <c r="F78" s="48">
        <v>2</v>
      </c>
      <c r="G78" s="48">
        <v>10</v>
      </c>
      <c r="H78" s="48" t="s">
        <v>70</v>
      </c>
      <c r="I78" s="148"/>
      <c r="J78" s="62"/>
      <c r="K78" s="152" t="s">
        <v>79</v>
      </c>
      <c r="L78" s="48">
        <v>1</v>
      </c>
      <c r="M78" s="155">
        <v>592873871.13</v>
      </c>
      <c r="N78" s="153"/>
      <c r="O78" s="150"/>
      <c r="P78" s="155">
        <f t="shared" si="0"/>
        <v>592873871.13</v>
      </c>
      <c r="Q78" s="67"/>
      <c r="R78" s="155">
        <f t="shared" si="1"/>
        <v>592873871.13</v>
      </c>
    </row>
    <row r="79" spans="1:18" s="146" customFormat="1" ht="37.5" customHeight="1" x14ac:dyDescent="0.25">
      <c r="A79" s="48">
        <v>1505</v>
      </c>
      <c r="B79" s="48">
        <v>100</v>
      </c>
      <c r="C79" s="48">
        <v>4</v>
      </c>
      <c r="D79" s="147" t="s">
        <v>38</v>
      </c>
      <c r="E79" s="147">
        <v>1505014</v>
      </c>
      <c r="F79" s="48">
        <v>2</v>
      </c>
      <c r="G79" s="48">
        <v>10</v>
      </c>
      <c r="H79" s="48" t="s">
        <v>70</v>
      </c>
      <c r="I79" s="148"/>
      <c r="J79" s="62"/>
      <c r="K79" s="152" t="s">
        <v>80</v>
      </c>
      <c r="L79" s="48">
        <v>1</v>
      </c>
      <c r="M79" s="155">
        <v>126671219.06999999</v>
      </c>
      <c r="N79" s="153"/>
      <c r="O79" s="150"/>
      <c r="P79" s="155">
        <f t="shared" si="0"/>
        <v>126671219.06999999</v>
      </c>
      <c r="Q79" s="67"/>
      <c r="R79" s="155">
        <f t="shared" si="1"/>
        <v>126671219.06999999</v>
      </c>
    </row>
    <row r="80" spans="1:18" s="146" customFormat="1" ht="37.5" customHeight="1" x14ac:dyDescent="0.25">
      <c r="A80" s="48">
        <v>1505</v>
      </c>
      <c r="B80" s="48">
        <v>100</v>
      </c>
      <c r="C80" s="48">
        <v>4</v>
      </c>
      <c r="D80" s="147" t="s">
        <v>38</v>
      </c>
      <c r="E80" s="147">
        <v>1505014</v>
      </c>
      <c r="F80" s="48">
        <v>2</v>
      </c>
      <c r="G80" s="48">
        <v>10</v>
      </c>
      <c r="H80" s="48" t="s">
        <v>70</v>
      </c>
      <c r="I80" s="148"/>
      <c r="J80" s="62"/>
      <c r="K80" s="152" t="s">
        <v>75</v>
      </c>
      <c r="L80" s="48">
        <v>1</v>
      </c>
      <c r="M80" s="155">
        <v>55287436.880000003</v>
      </c>
      <c r="N80" s="153"/>
      <c r="O80" s="150"/>
      <c r="P80" s="155">
        <f t="shared" si="0"/>
        <v>55287436.880000003</v>
      </c>
      <c r="Q80" s="67"/>
      <c r="R80" s="155">
        <f t="shared" si="1"/>
        <v>55287436.880000003</v>
      </c>
    </row>
    <row r="81" spans="1:18" s="146" customFormat="1" ht="37.5" customHeight="1" x14ac:dyDescent="0.25">
      <c r="A81" s="48">
        <v>1505</v>
      </c>
      <c r="B81" s="48">
        <v>100</v>
      </c>
      <c r="C81" s="48">
        <v>4</v>
      </c>
      <c r="D81" s="147" t="s">
        <v>38</v>
      </c>
      <c r="E81" s="147">
        <v>1505014</v>
      </c>
      <c r="F81" s="48">
        <v>2</v>
      </c>
      <c r="G81" s="48">
        <v>10</v>
      </c>
      <c r="H81" s="48" t="s">
        <v>70</v>
      </c>
      <c r="I81" s="148"/>
      <c r="J81" s="62"/>
      <c r="K81" s="152" t="s">
        <v>85</v>
      </c>
      <c r="L81" s="48">
        <v>1</v>
      </c>
      <c r="M81" s="155">
        <v>118215934.72</v>
      </c>
      <c r="N81" s="153"/>
      <c r="O81" s="150"/>
      <c r="P81" s="155">
        <f t="shared" si="0"/>
        <v>118215934.72</v>
      </c>
      <c r="Q81" s="67"/>
      <c r="R81" s="155">
        <f t="shared" si="1"/>
        <v>118215934.72</v>
      </c>
    </row>
    <row r="82" spans="1:18" s="146" customFormat="1" ht="37.5" customHeight="1" x14ac:dyDescent="0.25">
      <c r="A82" s="48">
        <v>1505</v>
      </c>
      <c r="B82" s="48">
        <v>100</v>
      </c>
      <c r="C82" s="48">
        <v>4</v>
      </c>
      <c r="D82" s="147" t="s">
        <v>38</v>
      </c>
      <c r="E82" s="147">
        <v>1505014</v>
      </c>
      <c r="F82" s="48">
        <v>2</v>
      </c>
      <c r="G82" s="48">
        <v>10</v>
      </c>
      <c r="H82" s="48" t="s">
        <v>70</v>
      </c>
      <c r="I82" s="148"/>
      <c r="J82" s="62"/>
      <c r="K82" s="152" t="s">
        <v>83</v>
      </c>
      <c r="L82" s="48">
        <v>1</v>
      </c>
      <c r="M82" s="155">
        <v>4052287.21</v>
      </c>
      <c r="N82" s="153"/>
      <c r="O82" s="150"/>
      <c r="P82" s="155">
        <f t="shared" ref="P82:P97" si="2">M82*L82</f>
        <v>4052287.21</v>
      </c>
      <c r="Q82" s="67"/>
      <c r="R82" s="155">
        <f t="shared" ref="R82:R97" si="3">P82</f>
        <v>4052287.21</v>
      </c>
    </row>
    <row r="83" spans="1:18" s="146" customFormat="1" ht="37.5" customHeight="1" x14ac:dyDescent="0.25">
      <c r="A83" s="48">
        <v>1505</v>
      </c>
      <c r="B83" s="48">
        <v>100</v>
      </c>
      <c r="C83" s="48">
        <v>4</v>
      </c>
      <c r="D83" s="147" t="s">
        <v>38</v>
      </c>
      <c r="E83" s="147">
        <v>1505014</v>
      </c>
      <c r="F83" s="48">
        <v>2</v>
      </c>
      <c r="G83" s="48">
        <v>10</v>
      </c>
      <c r="H83" s="48" t="s">
        <v>70</v>
      </c>
      <c r="I83" s="148"/>
      <c r="J83" s="62"/>
      <c r="K83" s="152" t="s">
        <v>106</v>
      </c>
      <c r="L83" s="48">
        <v>1</v>
      </c>
      <c r="M83" s="155">
        <v>15600000</v>
      </c>
      <c r="N83" s="153"/>
      <c r="O83" s="150"/>
      <c r="P83" s="155">
        <f t="shared" si="2"/>
        <v>15600000</v>
      </c>
      <c r="Q83" s="67"/>
      <c r="R83" s="155">
        <f t="shared" si="3"/>
        <v>15600000</v>
      </c>
    </row>
    <row r="84" spans="1:18" s="146" customFormat="1" ht="37.5" customHeight="1" x14ac:dyDescent="0.25">
      <c r="A84" s="48">
        <v>1505</v>
      </c>
      <c r="B84" s="48">
        <v>100</v>
      </c>
      <c r="C84" s="48">
        <v>4</v>
      </c>
      <c r="D84" s="147" t="s">
        <v>38</v>
      </c>
      <c r="E84" s="147">
        <v>1505014</v>
      </c>
      <c r="F84" s="48">
        <v>2</v>
      </c>
      <c r="G84" s="48">
        <v>10</v>
      </c>
      <c r="H84" s="48" t="s">
        <v>70</v>
      </c>
      <c r="I84" s="148"/>
      <c r="J84" s="62"/>
      <c r="K84" s="152" t="s">
        <v>101</v>
      </c>
      <c r="L84" s="48">
        <v>1</v>
      </c>
      <c r="M84" s="155">
        <v>59651490.079999998</v>
      </c>
      <c r="N84" s="153"/>
      <c r="O84" s="150"/>
      <c r="P84" s="155">
        <f t="shared" si="2"/>
        <v>59651490.079999998</v>
      </c>
      <c r="Q84" s="67"/>
      <c r="R84" s="155">
        <f t="shared" si="3"/>
        <v>59651490.079999998</v>
      </c>
    </row>
    <row r="85" spans="1:18" s="146" customFormat="1" ht="37.5" customHeight="1" x14ac:dyDescent="0.25">
      <c r="A85" s="48">
        <v>1505</v>
      </c>
      <c r="B85" s="48">
        <v>100</v>
      </c>
      <c r="C85" s="48">
        <v>4</v>
      </c>
      <c r="D85" s="147" t="s">
        <v>38</v>
      </c>
      <c r="E85" s="147">
        <v>1505014</v>
      </c>
      <c r="F85" s="48">
        <v>2</v>
      </c>
      <c r="G85" s="48">
        <v>10</v>
      </c>
      <c r="H85" s="48" t="s">
        <v>70</v>
      </c>
      <c r="I85" s="148"/>
      <c r="J85" s="62"/>
      <c r="K85" s="152" t="s">
        <v>78</v>
      </c>
      <c r="L85" s="48">
        <v>1</v>
      </c>
      <c r="M85" s="155">
        <v>74555169.930000007</v>
      </c>
      <c r="N85" s="153"/>
      <c r="O85" s="150"/>
      <c r="P85" s="155">
        <f t="shared" si="2"/>
        <v>74555169.930000007</v>
      </c>
      <c r="Q85" s="67"/>
      <c r="R85" s="155">
        <f t="shared" si="3"/>
        <v>74555169.930000007</v>
      </c>
    </row>
    <row r="86" spans="1:18" s="146" customFormat="1" ht="37.5" customHeight="1" x14ac:dyDescent="0.25">
      <c r="A86" s="48">
        <v>1505</v>
      </c>
      <c r="B86" s="48">
        <v>100</v>
      </c>
      <c r="C86" s="48">
        <v>4</v>
      </c>
      <c r="D86" s="147" t="s">
        <v>38</v>
      </c>
      <c r="E86" s="147">
        <v>1505014</v>
      </c>
      <c r="F86" s="48">
        <v>2</v>
      </c>
      <c r="G86" s="48">
        <v>10</v>
      </c>
      <c r="H86" s="48" t="s">
        <v>70</v>
      </c>
      <c r="I86" s="148"/>
      <c r="J86" s="62"/>
      <c r="K86" s="152" t="s">
        <v>83</v>
      </c>
      <c r="L86" s="48">
        <v>1</v>
      </c>
      <c r="M86" s="155">
        <v>4052287.21</v>
      </c>
      <c r="N86" s="153"/>
      <c r="O86" s="150"/>
      <c r="P86" s="155">
        <f t="shared" si="2"/>
        <v>4052287.21</v>
      </c>
      <c r="Q86" s="67"/>
      <c r="R86" s="155">
        <f t="shared" si="3"/>
        <v>4052287.21</v>
      </c>
    </row>
    <row r="87" spans="1:18" s="146" customFormat="1" ht="37.5" customHeight="1" x14ac:dyDescent="0.25">
      <c r="A87" s="48">
        <v>1505</v>
      </c>
      <c r="B87" s="48">
        <v>100</v>
      </c>
      <c r="C87" s="48">
        <v>4</v>
      </c>
      <c r="D87" s="147" t="s">
        <v>38</v>
      </c>
      <c r="E87" s="147">
        <v>1505014</v>
      </c>
      <c r="F87" s="48">
        <v>2</v>
      </c>
      <c r="G87" s="48">
        <v>10</v>
      </c>
      <c r="H87" s="48" t="s">
        <v>70</v>
      </c>
      <c r="I87" s="148"/>
      <c r="J87" s="62"/>
      <c r="K87" s="152" t="s">
        <v>83</v>
      </c>
      <c r="L87" s="48">
        <v>1</v>
      </c>
      <c r="M87" s="155">
        <v>4052287.21</v>
      </c>
      <c r="N87" s="153"/>
      <c r="O87" s="150"/>
      <c r="P87" s="155">
        <f t="shared" si="2"/>
        <v>4052287.21</v>
      </c>
      <c r="Q87" s="67"/>
      <c r="R87" s="155">
        <f t="shared" si="3"/>
        <v>4052287.21</v>
      </c>
    </row>
    <row r="88" spans="1:18" s="146" customFormat="1" ht="37.5" customHeight="1" x14ac:dyDescent="0.25">
      <c r="A88" s="48">
        <v>1505</v>
      </c>
      <c r="B88" s="48">
        <v>100</v>
      </c>
      <c r="C88" s="48">
        <v>4</v>
      </c>
      <c r="D88" s="147" t="s">
        <v>38</v>
      </c>
      <c r="E88" s="147">
        <v>1505014</v>
      </c>
      <c r="F88" s="48">
        <v>2</v>
      </c>
      <c r="G88" s="48">
        <v>10</v>
      </c>
      <c r="H88" s="48" t="s">
        <v>70</v>
      </c>
      <c r="I88" s="148"/>
      <c r="J88" s="62"/>
      <c r="K88" s="152" t="s">
        <v>83</v>
      </c>
      <c r="L88" s="48">
        <v>1</v>
      </c>
      <c r="M88" s="155">
        <v>4052287.21</v>
      </c>
      <c r="N88" s="153"/>
      <c r="O88" s="150"/>
      <c r="P88" s="155">
        <f t="shared" si="2"/>
        <v>4052287.21</v>
      </c>
      <c r="Q88" s="67"/>
      <c r="R88" s="155">
        <f t="shared" si="3"/>
        <v>4052287.21</v>
      </c>
    </row>
    <row r="89" spans="1:18" s="146" customFormat="1" ht="37.5" customHeight="1" x14ac:dyDescent="0.25">
      <c r="A89" s="48">
        <v>1505</v>
      </c>
      <c r="B89" s="48">
        <v>100</v>
      </c>
      <c r="C89" s="48">
        <v>4</v>
      </c>
      <c r="D89" s="147" t="s">
        <v>38</v>
      </c>
      <c r="E89" s="147">
        <v>1505014</v>
      </c>
      <c r="F89" s="48">
        <v>2</v>
      </c>
      <c r="G89" s="48">
        <v>10</v>
      </c>
      <c r="H89" s="48" t="s">
        <v>70</v>
      </c>
      <c r="I89" s="148"/>
      <c r="J89" s="62"/>
      <c r="K89" s="152" t="s">
        <v>83</v>
      </c>
      <c r="L89" s="48">
        <v>1</v>
      </c>
      <c r="M89" s="155">
        <v>4052287.21</v>
      </c>
      <c r="N89" s="153"/>
      <c r="O89" s="150"/>
      <c r="P89" s="155">
        <f t="shared" si="2"/>
        <v>4052287.21</v>
      </c>
      <c r="Q89" s="67"/>
      <c r="R89" s="155">
        <f t="shared" si="3"/>
        <v>4052287.21</v>
      </c>
    </row>
    <row r="90" spans="1:18" s="146" customFormat="1" ht="37.5" customHeight="1" x14ac:dyDescent="0.25">
      <c r="A90" s="48">
        <v>1505</v>
      </c>
      <c r="B90" s="48">
        <v>100</v>
      </c>
      <c r="C90" s="48">
        <v>4</v>
      </c>
      <c r="D90" s="147" t="s">
        <v>38</v>
      </c>
      <c r="E90" s="147">
        <v>1505014</v>
      </c>
      <c r="F90" s="48">
        <v>2</v>
      </c>
      <c r="G90" s="48">
        <v>10</v>
      </c>
      <c r="H90" s="48" t="s">
        <v>70</v>
      </c>
      <c r="I90" s="148"/>
      <c r="J90" s="62"/>
      <c r="K90" s="152" t="s">
        <v>114</v>
      </c>
      <c r="L90" s="48">
        <v>1</v>
      </c>
      <c r="M90" s="155">
        <v>29590113.07</v>
      </c>
      <c r="N90" s="153"/>
      <c r="O90" s="150"/>
      <c r="P90" s="155">
        <f t="shared" si="2"/>
        <v>29590113.07</v>
      </c>
      <c r="Q90" s="67"/>
      <c r="R90" s="155">
        <f t="shared" si="3"/>
        <v>29590113.07</v>
      </c>
    </row>
    <row r="91" spans="1:18" s="146" customFormat="1" ht="37.5" customHeight="1" x14ac:dyDescent="0.25">
      <c r="A91" s="48">
        <v>1505</v>
      </c>
      <c r="B91" s="48">
        <v>100</v>
      </c>
      <c r="C91" s="48">
        <v>4</v>
      </c>
      <c r="D91" s="147" t="s">
        <v>38</v>
      </c>
      <c r="E91" s="147">
        <v>1505014</v>
      </c>
      <c r="F91" s="48">
        <v>2</v>
      </c>
      <c r="G91" s="48">
        <v>10</v>
      </c>
      <c r="H91" s="48" t="s">
        <v>70</v>
      </c>
      <c r="I91" s="148"/>
      <c r="J91" s="62"/>
      <c r="K91" s="152" t="s">
        <v>75</v>
      </c>
      <c r="L91" s="48">
        <v>1</v>
      </c>
      <c r="M91" s="155">
        <v>55287436.880000003</v>
      </c>
      <c r="N91" s="153"/>
      <c r="O91" s="150"/>
      <c r="P91" s="155">
        <f t="shared" si="2"/>
        <v>55287436.880000003</v>
      </c>
      <c r="Q91" s="67"/>
      <c r="R91" s="155">
        <f t="shared" si="3"/>
        <v>55287436.880000003</v>
      </c>
    </row>
    <row r="92" spans="1:18" s="146" customFormat="1" ht="37.5" customHeight="1" x14ac:dyDescent="0.25">
      <c r="A92" s="48">
        <v>1505</v>
      </c>
      <c r="B92" s="48">
        <v>100</v>
      </c>
      <c r="C92" s="48">
        <v>4</v>
      </c>
      <c r="D92" s="147" t="s">
        <v>38</v>
      </c>
      <c r="E92" s="147">
        <v>1505014</v>
      </c>
      <c r="F92" s="48">
        <v>2</v>
      </c>
      <c r="G92" s="48">
        <v>10</v>
      </c>
      <c r="H92" s="48" t="s">
        <v>70</v>
      </c>
      <c r="I92" s="148"/>
      <c r="J92" s="62"/>
      <c r="K92" s="152" t="s">
        <v>80</v>
      </c>
      <c r="L92" s="48">
        <v>1</v>
      </c>
      <c r="M92" s="155">
        <v>126671219.06999999</v>
      </c>
      <c r="N92" s="153"/>
      <c r="O92" s="150"/>
      <c r="P92" s="155">
        <f t="shared" si="2"/>
        <v>126671219.06999999</v>
      </c>
      <c r="Q92" s="67"/>
      <c r="R92" s="155">
        <f t="shared" si="3"/>
        <v>126671219.06999999</v>
      </c>
    </row>
    <row r="93" spans="1:18" s="146" customFormat="1" ht="37.5" customHeight="1" x14ac:dyDescent="0.25">
      <c r="A93" s="48">
        <v>1505</v>
      </c>
      <c r="B93" s="48">
        <v>100</v>
      </c>
      <c r="C93" s="48">
        <v>4</v>
      </c>
      <c r="D93" s="147" t="s">
        <v>38</v>
      </c>
      <c r="E93" s="147">
        <v>1505014</v>
      </c>
      <c r="F93" s="48">
        <v>2</v>
      </c>
      <c r="G93" s="48">
        <v>10</v>
      </c>
      <c r="H93" s="48" t="s">
        <v>70</v>
      </c>
      <c r="I93" s="148"/>
      <c r="J93" s="62"/>
      <c r="K93" s="152" t="s">
        <v>114</v>
      </c>
      <c r="L93" s="48">
        <v>1</v>
      </c>
      <c r="M93" s="155">
        <v>27045657.350000001</v>
      </c>
      <c r="N93" s="153"/>
      <c r="O93" s="150"/>
      <c r="P93" s="155">
        <f>M93*L93</f>
        <v>27045657.350000001</v>
      </c>
      <c r="Q93" s="67"/>
      <c r="R93" s="155">
        <f t="shared" si="3"/>
        <v>27045657.350000001</v>
      </c>
    </row>
    <row r="94" spans="1:18" s="146" customFormat="1" ht="37.5" customHeight="1" x14ac:dyDescent="0.25">
      <c r="A94" s="48">
        <v>1505</v>
      </c>
      <c r="B94" s="48">
        <v>100</v>
      </c>
      <c r="C94" s="48">
        <v>4</v>
      </c>
      <c r="D94" s="147" t="s">
        <v>38</v>
      </c>
      <c r="E94" s="147">
        <v>1505014</v>
      </c>
      <c r="F94" s="48">
        <v>2</v>
      </c>
      <c r="G94" s="48">
        <v>10</v>
      </c>
      <c r="H94" s="48" t="s">
        <v>70</v>
      </c>
      <c r="I94" s="148"/>
      <c r="J94" s="62"/>
      <c r="K94" s="152" t="s">
        <v>115</v>
      </c>
      <c r="L94" s="48">
        <v>1</v>
      </c>
      <c r="M94" s="155">
        <v>59651490.079999998</v>
      </c>
      <c r="N94" s="153"/>
      <c r="O94" s="150"/>
      <c r="P94" s="155">
        <f t="shared" si="2"/>
        <v>59651490.079999998</v>
      </c>
      <c r="Q94" s="67"/>
      <c r="R94" s="155">
        <f t="shared" si="3"/>
        <v>59651490.079999998</v>
      </c>
    </row>
    <row r="95" spans="1:18" s="146" customFormat="1" ht="37.5" customHeight="1" x14ac:dyDescent="0.25">
      <c r="A95" s="48">
        <v>1505</v>
      </c>
      <c r="B95" s="48">
        <v>100</v>
      </c>
      <c r="C95" s="48">
        <v>4</v>
      </c>
      <c r="D95" s="147" t="s">
        <v>38</v>
      </c>
      <c r="E95" s="147">
        <v>1505014</v>
      </c>
      <c r="F95" s="48">
        <v>2</v>
      </c>
      <c r="G95" s="48">
        <v>10</v>
      </c>
      <c r="H95" s="48" t="s">
        <v>70</v>
      </c>
      <c r="I95" s="148"/>
      <c r="J95" s="62"/>
      <c r="K95" s="152" t="s">
        <v>77</v>
      </c>
      <c r="L95" s="48">
        <v>1</v>
      </c>
      <c r="M95" s="155">
        <v>297440000</v>
      </c>
      <c r="N95" s="153"/>
      <c r="O95" s="150"/>
      <c r="P95" s="155">
        <f t="shared" si="2"/>
        <v>297440000</v>
      </c>
      <c r="Q95" s="67"/>
      <c r="R95" s="155">
        <f t="shared" si="3"/>
        <v>297440000</v>
      </c>
    </row>
    <row r="96" spans="1:18" s="146" customFormat="1" ht="37.5" customHeight="1" x14ac:dyDescent="0.25">
      <c r="A96" s="48">
        <v>1505</v>
      </c>
      <c r="B96" s="48">
        <v>100</v>
      </c>
      <c r="C96" s="48">
        <v>4</v>
      </c>
      <c r="D96" s="147" t="s">
        <v>38</v>
      </c>
      <c r="E96" s="147">
        <v>1505014</v>
      </c>
      <c r="F96" s="48">
        <v>2</v>
      </c>
      <c r="G96" s="48">
        <v>10</v>
      </c>
      <c r="H96" s="48" t="s">
        <v>70</v>
      </c>
      <c r="I96" s="148"/>
      <c r="J96" s="62"/>
      <c r="K96" s="152" t="s">
        <v>93</v>
      </c>
      <c r="L96" s="48">
        <v>1</v>
      </c>
      <c r="M96" s="155">
        <v>848062128.15999997</v>
      </c>
      <c r="N96" s="153"/>
      <c r="O96" s="150"/>
      <c r="P96" s="155">
        <f t="shared" si="2"/>
        <v>848062128.15999997</v>
      </c>
      <c r="Q96" s="67"/>
      <c r="R96" s="155">
        <f t="shared" si="3"/>
        <v>848062128.15999997</v>
      </c>
    </row>
    <row r="97" spans="1:19" s="146" customFormat="1" ht="37.5" customHeight="1" x14ac:dyDescent="0.25">
      <c r="A97" s="48">
        <v>1505</v>
      </c>
      <c r="B97" s="48">
        <v>100</v>
      </c>
      <c r="C97" s="48">
        <v>4</v>
      </c>
      <c r="D97" s="147" t="s">
        <v>38</v>
      </c>
      <c r="E97" s="147">
        <v>1505014</v>
      </c>
      <c r="F97" s="48">
        <v>2</v>
      </c>
      <c r="G97" s="48">
        <v>10</v>
      </c>
      <c r="H97" s="48" t="s">
        <v>70</v>
      </c>
      <c r="I97" s="148"/>
      <c r="J97" s="62"/>
      <c r="K97" s="152" t="s">
        <v>85</v>
      </c>
      <c r="L97" s="48">
        <v>1</v>
      </c>
      <c r="M97" s="155">
        <v>120452152</v>
      </c>
      <c r="N97" s="153"/>
      <c r="O97" s="150"/>
      <c r="P97" s="155">
        <f t="shared" si="2"/>
        <v>120452152</v>
      </c>
      <c r="Q97" s="67"/>
      <c r="R97" s="155">
        <f t="shared" si="3"/>
        <v>120452152</v>
      </c>
    </row>
    <row r="98" spans="1:19" s="162" customFormat="1" ht="63" customHeight="1" x14ac:dyDescent="0.25">
      <c r="A98" s="103" t="s">
        <v>31</v>
      </c>
      <c r="B98" s="103"/>
      <c r="C98" s="103"/>
      <c r="D98" s="103"/>
      <c r="E98" s="103"/>
      <c r="F98" s="103"/>
      <c r="G98" s="103"/>
      <c r="H98" s="103"/>
      <c r="I98" s="103"/>
      <c r="J98" s="103"/>
      <c r="K98" s="159"/>
      <c r="L98" s="159"/>
      <c r="M98" s="160">
        <f>+M13</f>
        <v>14488976469.759987</v>
      </c>
      <c r="N98" s="150"/>
      <c r="O98" s="150"/>
      <c r="P98" s="150">
        <f>+P13</f>
        <v>14999999999.999989</v>
      </c>
      <c r="Q98" s="150"/>
      <c r="R98" s="161">
        <f>+P98</f>
        <v>14999999999.999989</v>
      </c>
    </row>
    <row r="99" spans="1:19" s="164" customFormat="1" ht="57" customHeight="1" x14ac:dyDescent="0.25">
      <c r="A99" s="103" t="s">
        <v>58</v>
      </c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50">
        <f>+M98</f>
        <v>14488976469.759987</v>
      </c>
      <c r="N99" s="150"/>
      <c r="O99" s="150"/>
      <c r="P99" s="163">
        <f>+P98</f>
        <v>14999999999.999989</v>
      </c>
      <c r="Q99" s="150"/>
      <c r="R99" s="161">
        <f>+P99</f>
        <v>14999999999.999989</v>
      </c>
    </row>
    <row r="100" spans="1:19" s="169" customFormat="1" ht="55.5" customHeight="1" x14ac:dyDescent="0.25">
      <c r="A100" s="107" t="s">
        <v>24</v>
      </c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65"/>
      <c r="M100" s="166">
        <f>+M99</f>
        <v>14488976469.759987</v>
      </c>
      <c r="N100" s="166"/>
      <c r="O100" s="166"/>
      <c r="P100" s="167">
        <f>+P99</f>
        <v>14999999999.999989</v>
      </c>
      <c r="Q100" s="166"/>
      <c r="R100" s="168">
        <f t="shared" ref="R100" si="4">+P100</f>
        <v>14999999999.999989</v>
      </c>
    </row>
    <row r="101" spans="1:19" s="174" customFormat="1" ht="108.75" customHeight="1" x14ac:dyDescent="0.25">
      <c r="A101" s="170" t="s">
        <v>116</v>
      </c>
      <c r="B101" s="171"/>
      <c r="C101" s="171"/>
      <c r="D101" s="171"/>
      <c r="E101" s="171"/>
      <c r="F101" s="171"/>
      <c r="G101" s="171"/>
      <c r="H101" s="171"/>
      <c r="I101" s="171"/>
      <c r="J101" s="171"/>
      <c r="K101" s="171"/>
      <c r="L101" s="170" t="s">
        <v>117</v>
      </c>
      <c r="M101" s="171"/>
      <c r="N101" s="171"/>
      <c r="O101" s="171"/>
      <c r="P101" s="170" t="s">
        <v>118</v>
      </c>
      <c r="Q101" s="172"/>
      <c r="R101" s="173"/>
    </row>
    <row r="102" spans="1:19" s="180" customFormat="1" ht="34.5" customHeight="1" x14ac:dyDescent="0.3">
      <c r="A102" s="175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7"/>
      <c r="M102" s="178"/>
      <c r="N102" s="178"/>
      <c r="O102" s="178"/>
      <c r="P102" s="177"/>
      <c r="Q102" s="178"/>
      <c r="R102" s="179"/>
    </row>
    <row r="103" spans="1:19" s="187" customFormat="1" ht="34.5" customHeight="1" x14ac:dyDescent="0.25">
      <c r="A103" s="108" t="s">
        <v>25</v>
      </c>
      <c r="B103" s="108"/>
      <c r="C103" s="181">
        <v>46001</v>
      </c>
      <c r="D103" s="109"/>
      <c r="E103" s="109"/>
      <c r="F103" s="109"/>
      <c r="G103" s="109"/>
      <c r="H103" s="109"/>
      <c r="I103" s="109"/>
      <c r="J103" s="109"/>
      <c r="K103" s="109"/>
      <c r="L103" s="182" t="str">
        <f>+A103</f>
        <v>FECHA:</v>
      </c>
      <c r="M103" s="183">
        <f>+C103</f>
        <v>46001</v>
      </c>
      <c r="N103" s="184"/>
      <c r="O103" s="184"/>
      <c r="P103" s="185" t="str">
        <f>+L103</f>
        <v>FECHA:</v>
      </c>
      <c r="Q103" s="183">
        <f>+M103</f>
        <v>46001</v>
      </c>
      <c r="R103" s="184"/>
      <c r="S103" s="186"/>
    </row>
    <row r="104" spans="1:19" ht="34.5" customHeight="1" x14ac:dyDescent="0.25"/>
    <row r="105" spans="1:19" x14ac:dyDescent="0.25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6"/>
      <c r="L105" s="195"/>
      <c r="M105" s="197"/>
      <c r="N105" s="197"/>
      <c r="O105" s="195"/>
      <c r="P105" s="198"/>
      <c r="Q105" s="199"/>
      <c r="R105" s="191"/>
    </row>
    <row r="111" spans="1:19" s="200" customFormat="1" x14ac:dyDescent="0.25">
      <c r="A111" s="188"/>
      <c r="B111" s="188"/>
      <c r="C111" s="188"/>
      <c r="D111" s="188"/>
      <c r="E111" s="188"/>
      <c r="F111" s="188"/>
      <c r="G111" s="188"/>
      <c r="H111" s="188"/>
      <c r="I111" s="188"/>
      <c r="J111" s="188"/>
      <c r="K111" s="189"/>
      <c r="L111" s="188"/>
      <c r="M111" s="190"/>
      <c r="N111" s="190"/>
      <c r="O111" s="188"/>
      <c r="P111" s="191"/>
      <c r="Q111" s="188"/>
      <c r="R111" s="192"/>
      <c r="S111" s="193"/>
    </row>
    <row r="112" spans="1:19" s="200" customFormat="1" x14ac:dyDescent="0.25">
      <c r="A112" s="188"/>
      <c r="B112" s="188"/>
      <c r="C112" s="188"/>
      <c r="D112" s="188"/>
      <c r="E112" s="188"/>
      <c r="F112" s="188"/>
      <c r="G112" s="188"/>
      <c r="H112" s="188"/>
      <c r="I112" s="188"/>
      <c r="J112" s="188"/>
      <c r="K112" s="189"/>
      <c r="L112" s="188"/>
      <c r="M112" s="190"/>
      <c r="N112" s="190"/>
      <c r="O112" s="188"/>
      <c r="P112" s="191"/>
      <c r="Q112" s="188"/>
      <c r="R112" s="192"/>
      <c r="S112" s="193"/>
    </row>
    <row r="113" spans="1:19" s="200" customFormat="1" x14ac:dyDescent="0.25">
      <c r="A113" s="188"/>
      <c r="B113" s="188"/>
      <c r="C113" s="188"/>
      <c r="D113" s="188"/>
      <c r="E113" s="188"/>
      <c r="F113" s="188"/>
      <c r="G113" s="188"/>
      <c r="H113" s="188"/>
      <c r="I113" s="188"/>
      <c r="J113" s="188"/>
      <c r="K113" s="189"/>
      <c r="L113" s="188"/>
      <c r="M113" s="190"/>
      <c r="N113" s="190"/>
      <c r="O113" s="188"/>
      <c r="P113" s="191"/>
      <c r="Q113" s="188"/>
      <c r="R113" s="192"/>
      <c r="S113" s="193"/>
    </row>
    <row r="114" spans="1:19" s="200" customFormat="1" x14ac:dyDescent="0.25">
      <c r="A114" s="188"/>
      <c r="B114" s="188"/>
      <c r="C114" s="188"/>
      <c r="D114" s="188"/>
      <c r="E114" s="188"/>
      <c r="F114" s="188"/>
      <c r="G114" s="188"/>
      <c r="H114" s="188"/>
      <c r="I114" s="188"/>
      <c r="J114" s="188"/>
      <c r="K114" s="189"/>
      <c r="L114" s="188"/>
      <c r="M114" s="190"/>
      <c r="N114" s="190"/>
      <c r="O114" s="188"/>
      <c r="P114" s="191"/>
      <c r="Q114" s="188"/>
      <c r="R114" s="192"/>
      <c r="S114" s="193"/>
    </row>
    <row r="115" spans="1:19" s="200" customFormat="1" x14ac:dyDescent="0.25">
      <c r="A115" s="188"/>
      <c r="B115" s="188"/>
      <c r="C115" s="188"/>
      <c r="D115" s="188"/>
      <c r="E115" s="188"/>
      <c r="F115" s="188"/>
      <c r="G115" s="188"/>
      <c r="H115" s="188"/>
      <c r="I115" s="188"/>
      <c r="J115" s="188"/>
      <c r="K115" s="189"/>
      <c r="L115" s="188"/>
      <c r="M115" s="190"/>
      <c r="N115" s="190"/>
      <c r="O115" s="188"/>
      <c r="P115" s="191"/>
      <c r="Q115" s="188"/>
      <c r="R115" s="192"/>
      <c r="S115" s="193"/>
    </row>
    <row r="116" spans="1:19" s="200" customFormat="1" x14ac:dyDescent="0.25">
      <c r="A116" s="188"/>
      <c r="B116" s="188"/>
      <c r="C116" s="188"/>
      <c r="D116" s="188"/>
      <c r="E116" s="188"/>
      <c r="F116" s="188"/>
      <c r="G116" s="188"/>
      <c r="H116" s="188"/>
      <c r="I116" s="188"/>
      <c r="J116" s="188"/>
      <c r="K116" s="189"/>
      <c r="L116" s="188"/>
      <c r="M116" s="190"/>
      <c r="N116" s="190"/>
      <c r="O116" s="188"/>
      <c r="P116" s="191"/>
      <c r="Q116" s="188"/>
      <c r="R116" s="192"/>
      <c r="S116" s="193"/>
    </row>
    <row r="117" spans="1:19" s="200" customFormat="1" x14ac:dyDescent="0.25">
      <c r="A117" s="188"/>
      <c r="B117" s="188"/>
      <c r="C117" s="188"/>
      <c r="D117" s="188"/>
      <c r="E117" s="188"/>
      <c r="F117" s="188"/>
      <c r="G117" s="188"/>
      <c r="H117" s="188"/>
      <c r="I117" s="188"/>
      <c r="J117" s="188"/>
      <c r="K117" s="189"/>
      <c r="L117" s="188"/>
      <c r="M117" s="190"/>
      <c r="N117" s="190"/>
      <c r="O117" s="188"/>
      <c r="P117" s="191"/>
      <c r="Q117" s="188"/>
      <c r="R117" s="192"/>
      <c r="S117" s="193"/>
    </row>
    <row r="118" spans="1:19" s="200" customFormat="1" x14ac:dyDescent="0.25">
      <c r="A118" s="188"/>
      <c r="B118" s="188"/>
      <c r="C118" s="188"/>
      <c r="D118" s="188"/>
      <c r="E118" s="188"/>
      <c r="F118" s="188"/>
      <c r="G118" s="188"/>
      <c r="H118" s="188"/>
      <c r="I118" s="188"/>
      <c r="J118" s="188"/>
      <c r="K118" s="189"/>
      <c r="L118" s="188"/>
      <c r="M118" s="190"/>
      <c r="N118" s="190"/>
      <c r="O118" s="188"/>
      <c r="P118" s="191"/>
      <c r="Q118" s="188"/>
      <c r="R118" s="192"/>
      <c r="S118" s="193"/>
    </row>
    <row r="120" spans="1:19" s="187" customFormat="1" ht="30" customHeight="1" x14ac:dyDescent="0.2">
      <c r="A120" s="188"/>
      <c r="B120" s="188"/>
      <c r="C120" s="188"/>
      <c r="D120" s="188"/>
      <c r="E120" s="188"/>
      <c r="F120" s="188"/>
      <c r="G120" s="188"/>
      <c r="H120" s="188"/>
      <c r="I120" s="188"/>
      <c r="J120" s="188"/>
      <c r="K120" s="189"/>
      <c r="L120" s="188"/>
      <c r="M120" s="190"/>
      <c r="N120" s="190"/>
      <c r="O120" s="188"/>
      <c r="P120" s="191"/>
      <c r="Q120" s="188"/>
      <c r="R120" s="192"/>
      <c r="S120" s="186"/>
    </row>
  </sheetData>
  <mergeCells count="41">
    <mergeCell ref="A103:B103"/>
    <mergeCell ref="C103:K103"/>
    <mergeCell ref="M103:O103"/>
    <mergeCell ref="Q103:R103"/>
    <mergeCell ref="A99:L99"/>
    <mergeCell ref="A100:L100"/>
    <mergeCell ref="A101:K101"/>
    <mergeCell ref="L101:O101"/>
    <mergeCell ref="P101:R101"/>
    <mergeCell ref="A102:K102"/>
    <mergeCell ref="L102:O102"/>
    <mergeCell ref="P102:R102"/>
    <mergeCell ref="N11:N12"/>
    <mergeCell ref="O11:O12"/>
    <mergeCell ref="P11:P12"/>
    <mergeCell ref="Q11:Q12"/>
    <mergeCell ref="R11:R12"/>
    <mergeCell ref="A98:L98"/>
    <mergeCell ref="A9:F9"/>
    <mergeCell ref="G9:K9"/>
    <mergeCell ref="L9:M9"/>
    <mergeCell ref="L10:N10"/>
    <mergeCell ref="A11:F11"/>
    <mergeCell ref="G11:G12"/>
    <mergeCell ref="H11:I11"/>
    <mergeCell ref="J11:K11"/>
    <mergeCell ref="L11:L12"/>
    <mergeCell ref="M11:M12"/>
    <mergeCell ref="A5:R5"/>
    <mergeCell ref="L6:R6"/>
    <mergeCell ref="A7:F7"/>
    <mergeCell ref="G7:K7"/>
    <mergeCell ref="L7:M7"/>
    <mergeCell ref="L8:M8"/>
    <mergeCell ref="A1:G1"/>
    <mergeCell ref="H1:P2"/>
    <mergeCell ref="Q1:R4"/>
    <mergeCell ref="A2:G2"/>
    <mergeCell ref="A3:G3"/>
    <mergeCell ref="H3:P4"/>
    <mergeCell ref="A4:G4"/>
  </mergeCells>
  <printOptions horizontalCentered="1"/>
  <pageMargins left="0.25" right="0.25" top="0.75" bottom="0.75" header="0.3" footer="0.3"/>
  <pageSetup paperSize="14" scale="35" fitToHeight="0" orientation="landscape" horizontalDpi="1200" verticalDpi="1200" r:id="rId1"/>
  <headerFooter>
    <oddHeader>&amp;L&amp;"Arial,Negrita"&amp;14      PÁGINA&amp;"Arial,Normal": &amp;P de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D398C-0152-491F-97F7-B6F0FA4337F2}">
  <sheetPr>
    <tabColor theme="6" tint="0.39997558519241921"/>
    <pageSetUpPr fitToPage="1"/>
  </sheetPr>
  <dimension ref="A1:Z48"/>
  <sheetViews>
    <sheetView view="pageBreakPreview" zoomScale="55" zoomScaleNormal="55" zoomScaleSheetLayoutView="55" zoomScalePageLayoutView="55" workbookViewId="0">
      <selection activeCell="M22" sqref="M22"/>
    </sheetView>
  </sheetViews>
  <sheetFormatPr baseColWidth="10" defaultColWidth="11.42578125" defaultRowHeight="15" x14ac:dyDescent="0.25"/>
  <cols>
    <col min="1" max="1" width="7.42578125" style="188" customWidth="1"/>
    <col min="2" max="2" width="7.5703125" style="188" customWidth="1"/>
    <col min="3" max="3" width="8" style="188" customWidth="1"/>
    <col min="4" max="4" width="10.85546875" style="188" customWidth="1"/>
    <col min="5" max="5" width="15.28515625" style="188" customWidth="1"/>
    <col min="6" max="6" width="7.5703125" style="188" customWidth="1"/>
    <col min="7" max="7" width="14.5703125" style="188" customWidth="1"/>
    <col min="8" max="9" width="8.5703125" style="188" customWidth="1"/>
    <col min="10" max="10" width="20.5703125" style="188" customWidth="1"/>
    <col min="11" max="11" width="83.85546875" style="189" customWidth="1"/>
    <col min="12" max="12" width="14.5703125" style="188" customWidth="1"/>
    <col min="13" max="13" width="29.85546875" style="188" customWidth="1"/>
    <col min="14" max="15" width="27.7109375" style="188" customWidth="1"/>
    <col min="16" max="16" width="35.28515625" style="188" customWidth="1"/>
    <col min="17" max="17" width="29" style="188" customWidth="1"/>
    <col min="18" max="18" width="27.7109375" style="188" customWidth="1"/>
    <col min="19" max="19" width="21.7109375" style="2" customWidth="1"/>
    <col min="20" max="20" width="16.28515625" style="2" customWidth="1"/>
    <col min="21" max="21" width="11.42578125" style="2"/>
    <col min="22" max="16384" width="11.42578125" style="188"/>
  </cols>
  <sheetData>
    <row r="1" spans="1:26" s="233" customFormat="1" ht="15" customHeight="1" x14ac:dyDescent="0.3">
      <c r="A1" s="236" t="s">
        <v>137</v>
      </c>
      <c r="B1" s="235"/>
      <c r="C1" s="235"/>
      <c r="D1" s="235"/>
      <c r="E1" s="235"/>
      <c r="F1" s="235"/>
      <c r="G1" s="234"/>
      <c r="H1" s="74" t="s">
        <v>26</v>
      </c>
      <c r="I1" s="74"/>
      <c r="J1" s="74"/>
      <c r="K1" s="74"/>
      <c r="L1" s="74"/>
      <c r="M1" s="74"/>
      <c r="N1" s="74"/>
      <c r="O1" s="74"/>
      <c r="P1" s="75"/>
      <c r="Q1" s="86" t="s">
        <v>0</v>
      </c>
      <c r="R1" s="86"/>
    </row>
    <row r="2" spans="1:26" s="233" customFormat="1" ht="15" customHeight="1" x14ac:dyDescent="0.3">
      <c r="A2" s="116" t="s">
        <v>32</v>
      </c>
      <c r="B2" s="116"/>
      <c r="C2" s="116"/>
      <c r="D2" s="116"/>
      <c r="E2" s="116"/>
      <c r="F2" s="116"/>
      <c r="G2" s="116"/>
      <c r="H2" s="74"/>
      <c r="I2" s="74"/>
      <c r="J2" s="74"/>
      <c r="K2" s="74"/>
      <c r="L2" s="74"/>
      <c r="M2" s="74"/>
      <c r="N2" s="74"/>
      <c r="O2" s="74"/>
      <c r="P2" s="75"/>
      <c r="Q2" s="86"/>
      <c r="R2" s="86"/>
    </row>
    <row r="3" spans="1:26" s="233" customFormat="1" ht="15" customHeight="1" x14ac:dyDescent="0.3">
      <c r="A3" s="116" t="s">
        <v>33</v>
      </c>
      <c r="B3" s="116"/>
      <c r="C3" s="116"/>
      <c r="D3" s="116"/>
      <c r="E3" s="116"/>
      <c r="F3" s="116"/>
      <c r="G3" s="116"/>
      <c r="H3" s="74" t="s">
        <v>27</v>
      </c>
      <c r="I3" s="74"/>
      <c r="J3" s="74"/>
      <c r="K3" s="74"/>
      <c r="L3" s="74"/>
      <c r="M3" s="74"/>
      <c r="N3" s="74"/>
      <c r="O3" s="74"/>
      <c r="P3" s="75"/>
      <c r="Q3" s="86"/>
      <c r="R3" s="86"/>
    </row>
    <row r="4" spans="1:26" s="233" customFormat="1" ht="15" customHeight="1" x14ac:dyDescent="0.3">
      <c r="A4" s="117" t="s">
        <v>34</v>
      </c>
      <c r="B4" s="118"/>
      <c r="C4" s="118"/>
      <c r="D4" s="118"/>
      <c r="E4" s="118"/>
      <c r="F4" s="118"/>
      <c r="G4" s="119"/>
      <c r="H4" s="74"/>
      <c r="I4" s="74"/>
      <c r="J4" s="74"/>
      <c r="K4" s="74"/>
      <c r="L4" s="74"/>
      <c r="M4" s="74"/>
      <c r="N4" s="74"/>
      <c r="O4" s="74"/>
      <c r="P4" s="75"/>
      <c r="Q4" s="86"/>
      <c r="R4" s="86"/>
    </row>
    <row r="5" spans="1:26" s="233" customFormat="1" ht="8.25" customHeight="1" x14ac:dyDescent="0.3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1"/>
      <c r="R5" s="82"/>
    </row>
    <row r="6" spans="1:26" s="42" customFormat="1" ht="23.25" customHeight="1" x14ac:dyDescent="0.25">
      <c r="A6" s="22"/>
      <c r="B6" s="23"/>
      <c r="C6" s="23"/>
      <c r="D6" s="23"/>
      <c r="E6" s="23"/>
      <c r="F6" s="23"/>
      <c r="G6" s="23"/>
      <c r="H6" s="24"/>
      <c r="I6" s="24"/>
      <c r="J6" s="24"/>
      <c r="K6" s="25"/>
      <c r="L6" s="121" t="s">
        <v>39</v>
      </c>
      <c r="M6" s="121"/>
      <c r="N6" s="121"/>
      <c r="O6" s="121"/>
      <c r="P6" s="121"/>
      <c r="Q6" s="121"/>
      <c r="R6" s="121"/>
    </row>
    <row r="7" spans="1:26" s="42" customFormat="1" ht="43.5" customHeight="1" x14ac:dyDescent="0.25">
      <c r="A7" s="123" t="s">
        <v>136</v>
      </c>
      <c r="B7" s="124"/>
      <c r="C7" s="124"/>
      <c r="D7" s="124"/>
      <c r="E7" s="124"/>
      <c r="F7" s="124"/>
      <c r="G7" s="124"/>
      <c r="H7" s="124"/>
      <c r="I7" s="124"/>
      <c r="J7" s="124"/>
      <c r="K7" s="232"/>
      <c r="L7" s="84" t="s">
        <v>135</v>
      </c>
      <c r="M7" s="85"/>
      <c r="N7" s="26"/>
      <c r="O7" s="27"/>
      <c r="P7" s="28" t="s">
        <v>65</v>
      </c>
      <c r="Q7" s="26"/>
      <c r="R7" s="29"/>
    </row>
    <row r="8" spans="1:26" s="42" customFormat="1" ht="34.5" customHeight="1" x14ac:dyDescent="0.25">
      <c r="A8" s="30"/>
      <c r="B8" s="31"/>
      <c r="C8" s="31"/>
      <c r="D8" s="31"/>
      <c r="E8" s="31"/>
      <c r="F8" s="31"/>
      <c r="G8" s="31"/>
      <c r="H8" s="31"/>
      <c r="I8" s="31"/>
      <c r="J8" s="31"/>
      <c r="K8" s="32"/>
      <c r="L8" s="71" t="s">
        <v>1</v>
      </c>
      <c r="M8" s="72"/>
      <c r="N8" s="33"/>
      <c r="O8" s="34"/>
      <c r="P8" s="35" t="s">
        <v>2</v>
      </c>
      <c r="Q8" s="33"/>
      <c r="R8" s="32"/>
    </row>
    <row r="9" spans="1:26" s="42" customFormat="1" ht="26.25" customHeight="1" x14ac:dyDescent="0.25">
      <c r="A9" s="93" t="s">
        <v>134</v>
      </c>
      <c r="B9" s="94"/>
      <c r="C9" s="94"/>
      <c r="D9" s="94"/>
      <c r="E9" s="94"/>
      <c r="F9" s="94"/>
      <c r="G9" s="94"/>
      <c r="H9" s="95"/>
      <c r="I9" s="95"/>
      <c r="J9" s="95"/>
      <c r="K9" s="96"/>
      <c r="L9" s="97"/>
      <c r="M9" s="98"/>
      <c r="N9" s="36"/>
      <c r="O9" s="37"/>
      <c r="P9" s="38"/>
      <c r="Q9" s="39"/>
      <c r="R9" s="40"/>
    </row>
    <row r="10" spans="1:26" s="42" customFormat="1" ht="18.75" customHeight="1" x14ac:dyDescent="0.25">
      <c r="A10" s="41"/>
      <c r="H10" s="43"/>
      <c r="I10" s="43"/>
      <c r="J10" s="43"/>
      <c r="K10" s="44"/>
      <c r="L10" s="139" t="s">
        <v>133</v>
      </c>
      <c r="M10" s="140"/>
      <c r="N10" s="140"/>
      <c r="O10" s="140"/>
      <c r="P10" s="140"/>
      <c r="Q10" s="140"/>
      <c r="R10" s="231"/>
    </row>
    <row r="11" spans="1:26" s="1" customFormat="1" ht="45" customHeight="1" x14ac:dyDescent="0.25">
      <c r="A11" s="114" t="s">
        <v>3</v>
      </c>
      <c r="B11" s="114"/>
      <c r="C11" s="114"/>
      <c r="D11" s="114"/>
      <c r="E11" s="114"/>
      <c r="F11" s="114"/>
      <c r="G11" s="114" t="s">
        <v>4</v>
      </c>
      <c r="H11" s="114" t="s">
        <v>5</v>
      </c>
      <c r="I11" s="114"/>
      <c r="J11" s="115" t="s">
        <v>6</v>
      </c>
      <c r="K11" s="115"/>
      <c r="L11" s="113" t="s">
        <v>7</v>
      </c>
      <c r="M11" s="113" t="s">
        <v>8</v>
      </c>
      <c r="N11" s="113" t="s">
        <v>9</v>
      </c>
      <c r="O11" s="113" t="s">
        <v>10</v>
      </c>
      <c r="P11" s="113" t="s">
        <v>11</v>
      </c>
      <c r="Q11" s="113" t="s">
        <v>12</v>
      </c>
      <c r="R11" s="113" t="s">
        <v>13</v>
      </c>
      <c r="T11" s="230"/>
      <c r="U11" s="229"/>
      <c r="V11" s="229"/>
      <c r="W11" s="229"/>
      <c r="X11" s="229"/>
      <c r="Y11" s="229"/>
      <c r="Z11" s="228"/>
    </row>
    <row r="12" spans="1:26" s="1" customFormat="1" ht="32.450000000000003" customHeight="1" x14ac:dyDescent="0.25">
      <c r="A12" s="5" t="s">
        <v>14</v>
      </c>
      <c r="B12" s="5" t="s">
        <v>15</v>
      </c>
      <c r="C12" s="5" t="s">
        <v>16</v>
      </c>
      <c r="D12" s="5" t="s">
        <v>17</v>
      </c>
      <c r="E12" s="5" t="s">
        <v>18</v>
      </c>
      <c r="F12" s="5" t="s">
        <v>19</v>
      </c>
      <c r="G12" s="114"/>
      <c r="H12" s="5" t="s">
        <v>20</v>
      </c>
      <c r="I12" s="5" t="s">
        <v>21</v>
      </c>
      <c r="J12" s="4" t="s">
        <v>132</v>
      </c>
      <c r="K12" s="4" t="s">
        <v>23</v>
      </c>
      <c r="L12" s="113"/>
      <c r="M12" s="113"/>
      <c r="N12" s="113"/>
      <c r="O12" s="113"/>
      <c r="P12" s="113"/>
      <c r="Q12" s="113"/>
      <c r="R12" s="113"/>
      <c r="T12" s="226"/>
      <c r="U12" s="225"/>
      <c r="V12" s="225"/>
      <c r="W12" s="225"/>
      <c r="X12" s="225"/>
      <c r="Y12" s="225"/>
      <c r="Z12" s="224"/>
    </row>
    <row r="13" spans="1:26" s="205" customFormat="1" ht="48" customHeight="1" x14ac:dyDescent="0.25">
      <c r="A13" s="48">
        <v>15</v>
      </c>
      <c r="B13" s="48">
        <v>100</v>
      </c>
      <c r="C13" s="48">
        <v>5</v>
      </c>
      <c r="D13" s="48"/>
      <c r="E13" s="48"/>
      <c r="F13" s="48"/>
      <c r="G13" s="48">
        <v>10</v>
      </c>
      <c r="H13" s="48" t="s">
        <v>30</v>
      </c>
      <c r="I13" s="48"/>
      <c r="J13" s="62"/>
      <c r="K13" s="221" t="s">
        <v>131</v>
      </c>
      <c r="L13" s="50"/>
      <c r="M13" s="227">
        <v>2000000000</v>
      </c>
      <c r="N13" s="58"/>
      <c r="O13" s="58"/>
      <c r="P13" s="227">
        <v>2000000000</v>
      </c>
      <c r="Q13" s="61"/>
      <c r="R13" s="227">
        <v>2000000000</v>
      </c>
      <c r="T13" s="226"/>
      <c r="U13" s="225"/>
      <c r="V13" s="225"/>
      <c r="W13" s="225"/>
      <c r="X13" s="225"/>
      <c r="Y13" s="225"/>
      <c r="Z13" s="224"/>
    </row>
    <row r="14" spans="1:26" s="205" customFormat="1" ht="48" customHeight="1" x14ac:dyDescent="0.25">
      <c r="A14" s="48">
        <v>1599</v>
      </c>
      <c r="B14" s="48">
        <v>100</v>
      </c>
      <c r="C14" s="48">
        <v>5</v>
      </c>
      <c r="D14" s="48" t="s">
        <v>38</v>
      </c>
      <c r="E14" s="48">
        <v>1505013</v>
      </c>
      <c r="F14" s="48">
        <v>2</v>
      </c>
      <c r="G14" s="48">
        <v>10</v>
      </c>
      <c r="H14" s="48" t="s">
        <v>30</v>
      </c>
      <c r="I14" s="48"/>
      <c r="J14" s="62"/>
      <c r="K14" s="221" t="s">
        <v>130</v>
      </c>
      <c r="L14" s="50"/>
      <c r="M14" s="227">
        <v>2000000000</v>
      </c>
      <c r="N14" s="58"/>
      <c r="O14" s="58"/>
      <c r="P14" s="227">
        <v>2000000000</v>
      </c>
      <c r="Q14" s="61"/>
      <c r="R14" s="227">
        <v>2000000000</v>
      </c>
      <c r="T14" s="226"/>
      <c r="U14" s="225"/>
      <c r="V14" s="225"/>
      <c r="W14" s="225"/>
      <c r="X14" s="225"/>
      <c r="Y14" s="225"/>
      <c r="Z14" s="224"/>
    </row>
    <row r="15" spans="1:26" s="205" customFormat="1" ht="48" customHeight="1" x14ac:dyDescent="0.25">
      <c r="A15" s="48">
        <v>1599</v>
      </c>
      <c r="B15" s="48">
        <v>100</v>
      </c>
      <c r="C15" s="48">
        <v>5</v>
      </c>
      <c r="D15" s="48" t="s">
        <v>38</v>
      </c>
      <c r="E15" s="48">
        <v>1505013</v>
      </c>
      <c r="F15" s="48">
        <v>2</v>
      </c>
      <c r="G15" s="48">
        <v>10</v>
      </c>
      <c r="H15" s="48" t="s">
        <v>30</v>
      </c>
      <c r="I15" s="48"/>
      <c r="J15" s="47"/>
      <c r="K15" s="221" t="s">
        <v>129</v>
      </c>
      <c r="L15" s="50"/>
      <c r="M15" s="227"/>
      <c r="N15" s="58"/>
      <c r="O15" s="58"/>
      <c r="P15" s="227"/>
      <c r="Q15" s="61"/>
      <c r="R15" s="227"/>
      <c r="T15" s="226"/>
      <c r="U15" s="225"/>
      <c r="V15" s="225"/>
      <c r="W15" s="225"/>
      <c r="X15" s="225"/>
      <c r="Y15" s="225"/>
      <c r="Z15" s="224"/>
    </row>
    <row r="16" spans="1:26" s="205" customFormat="1" ht="48" customHeight="1" x14ac:dyDescent="0.25">
      <c r="A16" s="48">
        <v>1599</v>
      </c>
      <c r="B16" s="48">
        <v>100</v>
      </c>
      <c r="C16" s="48">
        <v>5</v>
      </c>
      <c r="D16" s="48" t="s">
        <v>38</v>
      </c>
      <c r="E16" s="48">
        <v>1505013</v>
      </c>
      <c r="F16" s="48">
        <v>2</v>
      </c>
      <c r="G16" s="48">
        <v>10</v>
      </c>
      <c r="H16" s="48" t="s">
        <v>30</v>
      </c>
      <c r="I16" s="48"/>
      <c r="J16" s="47"/>
      <c r="K16" s="221" t="s">
        <v>128</v>
      </c>
      <c r="L16" s="50">
        <v>3</v>
      </c>
      <c r="M16" s="227">
        <f>1000000000/L16</f>
        <v>333333333.33333331</v>
      </c>
      <c r="N16" s="58"/>
      <c r="O16" s="58"/>
      <c r="P16" s="227">
        <f>L16*M16</f>
        <v>1000000000</v>
      </c>
      <c r="Q16" s="216"/>
      <c r="R16" s="227">
        <f>P16</f>
        <v>1000000000</v>
      </c>
      <c r="T16" s="226"/>
      <c r="U16" s="225"/>
      <c r="V16" s="225"/>
      <c r="W16" s="225"/>
      <c r="X16" s="225"/>
      <c r="Y16" s="225"/>
      <c r="Z16" s="224"/>
    </row>
    <row r="17" spans="1:26" s="205" customFormat="1" ht="48" customHeight="1" x14ac:dyDescent="0.25">
      <c r="A17" s="48">
        <v>1599</v>
      </c>
      <c r="B17" s="48">
        <v>100</v>
      </c>
      <c r="C17" s="48">
        <v>5</v>
      </c>
      <c r="D17" s="48" t="s">
        <v>38</v>
      </c>
      <c r="E17" s="48">
        <v>1505013</v>
      </c>
      <c r="F17" s="48">
        <v>2</v>
      </c>
      <c r="G17" s="48">
        <v>10</v>
      </c>
      <c r="H17" s="48" t="s">
        <v>30</v>
      </c>
      <c r="I17" s="48"/>
      <c r="J17" s="223"/>
      <c r="K17" s="221" t="s">
        <v>127</v>
      </c>
      <c r="L17" s="58"/>
      <c r="M17" s="158"/>
      <c r="N17" s="58"/>
      <c r="O17" s="58"/>
      <c r="P17" s="213"/>
      <c r="Q17" s="216"/>
      <c r="R17" s="216"/>
      <c r="T17" s="226"/>
      <c r="U17" s="225"/>
      <c r="V17" s="225"/>
      <c r="W17" s="225"/>
      <c r="X17" s="225"/>
      <c r="Y17" s="225"/>
      <c r="Z17" s="224"/>
    </row>
    <row r="18" spans="1:26" s="205" customFormat="1" ht="48" customHeight="1" x14ac:dyDescent="0.25">
      <c r="A18" s="48">
        <v>1599</v>
      </c>
      <c r="B18" s="48">
        <v>100</v>
      </c>
      <c r="C18" s="48">
        <v>5</v>
      </c>
      <c r="D18" s="48" t="s">
        <v>38</v>
      </c>
      <c r="E18" s="48">
        <v>1505013</v>
      </c>
      <c r="F18" s="48">
        <v>2</v>
      </c>
      <c r="G18" s="48">
        <v>10</v>
      </c>
      <c r="H18" s="48" t="s">
        <v>30</v>
      </c>
      <c r="I18" s="48"/>
      <c r="J18" s="223">
        <v>25101703</v>
      </c>
      <c r="K18" s="221" t="s">
        <v>126</v>
      </c>
      <c r="L18" s="147">
        <v>3</v>
      </c>
      <c r="M18" s="158">
        <f>320000000/L18</f>
        <v>106666666.66666667</v>
      </c>
      <c r="N18" s="58"/>
      <c r="O18" s="58"/>
      <c r="P18" s="216">
        <f>M18*L18</f>
        <v>320000000</v>
      </c>
      <c r="Q18" s="216"/>
      <c r="R18" s="216">
        <f>P18</f>
        <v>320000000</v>
      </c>
      <c r="T18" s="226"/>
      <c r="U18" s="225"/>
      <c r="V18" s="225"/>
      <c r="W18" s="225"/>
      <c r="X18" s="225"/>
      <c r="Y18" s="225"/>
      <c r="Z18" s="224"/>
    </row>
    <row r="19" spans="1:26" s="205" customFormat="1" ht="48" customHeight="1" x14ac:dyDescent="0.25">
      <c r="A19" s="48">
        <v>1599</v>
      </c>
      <c r="B19" s="48">
        <v>100</v>
      </c>
      <c r="C19" s="48">
        <v>5</v>
      </c>
      <c r="D19" s="48" t="s">
        <v>38</v>
      </c>
      <c r="E19" s="48">
        <v>1505013</v>
      </c>
      <c r="F19" s="48">
        <v>2</v>
      </c>
      <c r="G19" s="48">
        <v>10</v>
      </c>
      <c r="H19" s="48" t="s">
        <v>30</v>
      </c>
      <c r="I19" s="48"/>
      <c r="J19" s="223"/>
      <c r="K19" s="221" t="s">
        <v>125</v>
      </c>
      <c r="L19" s="147"/>
      <c r="M19" s="220"/>
      <c r="N19" s="58"/>
      <c r="O19" s="58"/>
      <c r="P19" s="213"/>
      <c r="Q19" s="213"/>
      <c r="R19" s="213"/>
      <c r="T19" s="226"/>
      <c r="U19" s="225"/>
      <c r="V19" s="225"/>
      <c r="W19" s="225"/>
      <c r="X19" s="225"/>
      <c r="Y19" s="225"/>
      <c r="Z19" s="224"/>
    </row>
    <row r="20" spans="1:26" s="205" customFormat="1" ht="48" customHeight="1" x14ac:dyDescent="0.25">
      <c r="A20" s="48">
        <v>1599</v>
      </c>
      <c r="B20" s="48">
        <v>100</v>
      </c>
      <c r="C20" s="48">
        <v>5</v>
      </c>
      <c r="D20" s="48" t="s">
        <v>38</v>
      </c>
      <c r="E20" s="48">
        <v>1505013</v>
      </c>
      <c r="F20" s="48">
        <v>2</v>
      </c>
      <c r="G20" s="48">
        <v>10</v>
      </c>
      <c r="H20" s="48" t="s">
        <v>30</v>
      </c>
      <c r="I20" s="48"/>
      <c r="J20" s="223">
        <v>25101700</v>
      </c>
      <c r="K20" s="221" t="s">
        <v>124</v>
      </c>
      <c r="L20" s="147">
        <v>2</v>
      </c>
      <c r="M20" s="220">
        <v>250000000</v>
      </c>
      <c r="N20" s="58"/>
      <c r="O20" s="58"/>
      <c r="P20" s="216">
        <f>M20*L20</f>
        <v>500000000</v>
      </c>
      <c r="Q20" s="213"/>
      <c r="R20" s="213">
        <f>P20</f>
        <v>500000000</v>
      </c>
      <c r="T20" s="226"/>
      <c r="U20" s="225"/>
      <c r="V20" s="225"/>
      <c r="W20" s="225"/>
      <c r="X20" s="225"/>
      <c r="Y20" s="225"/>
      <c r="Z20" s="224"/>
    </row>
    <row r="21" spans="1:26" s="217" customFormat="1" ht="54" customHeight="1" x14ac:dyDescent="0.25">
      <c r="A21" s="48">
        <v>1599</v>
      </c>
      <c r="B21" s="48">
        <v>100</v>
      </c>
      <c r="C21" s="48">
        <v>5</v>
      </c>
      <c r="D21" s="48" t="s">
        <v>38</v>
      </c>
      <c r="E21" s="48">
        <v>1505013</v>
      </c>
      <c r="F21" s="48">
        <v>2</v>
      </c>
      <c r="G21" s="48">
        <v>10</v>
      </c>
      <c r="H21" s="48" t="s">
        <v>30</v>
      </c>
      <c r="I21" s="48"/>
      <c r="J21" s="223">
        <v>25101501</v>
      </c>
      <c r="K21" s="221" t="s">
        <v>123</v>
      </c>
      <c r="L21" s="147"/>
      <c r="M21" s="220"/>
      <c r="N21" s="61"/>
      <c r="O21" s="61"/>
      <c r="P21" s="216"/>
      <c r="Q21" s="213"/>
      <c r="R21" s="213"/>
      <c r="T21" s="218"/>
      <c r="U21" s="218"/>
      <c r="V21" s="218"/>
      <c r="W21" s="218"/>
      <c r="X21" s="218"/>
      <c r="Y21" s="218"/>
      <c r="Z21" s="218"/>
    </row>
    <row r="22" spans="1:26" s="217" customFormat="1" ht="54" customHeight="1" x14ac:dyDescent="0.25">
      <c r="A22" s="48">
        <v>1599</v>
      </c>
      <c r="B22" s="48">
        <v>100</v>
      </c>
      <c r="C22" s="48">
        <v>5</v>
      </c>
      <c r="D22" s="48" t="s">
        <v>38</v>
      </c>
      <c r="E22" s="48">
        <v>1505013</v>
      </c>
      <c r="F22" s="48">
        <v>2</v>
      </c>
      <c r="G22" s="48">
        <v>10</v>
      </c>
      <c r="H22" s="48"/>
      <c r="I22" s="48"/>
      <c r="J22" s="222">
        <v>25101801</v>
      </c>
      <c r="K22" s="221" t="s">
        <v>122</v>
      </c>
      <c r="L22" s="147">
        <v>3</v>
      </c>
      <c r="M22" s="220">
        <f>180000000/L22</f>
        <v>60000000</v>
      </c>
      <c r="N22" s="61"/>
      <c r="O22" s="61"/>
      <c r="P22" s="219">
        <f>M22*L22</f>
        <v>180000000</v>
      </c>
      <c r="Q22" s="58"/>
      <c r="R22" s="58">
        <f>P22</f>
        <v>180000000</v>
      </c>
      <c r="T22" s="218"/>
      <c r="U22" s="218"/>
      <c r="V22" s="218"/>
      <c r="W22" s="218"/>
      <c r="X22" s="218"/>
      <c r="Y22" s="218"/>
      <c r="Z22" s="218"/>
    </row>
    <row r="23" spans="1:26" s="162" customFormat="1" ht="48" customHeight="1" x14ac:dyDescent="0.25">
      <c r="A23" s="103" t="s">
        <v>31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216"/>
      <c r="N23" s="216"/>
      <c r="O23" s="216"/>
      <c r="P23" s="216">
        <f>P22+P20+P18+P16</f>
        <v>2000000000</v>
      </c>
      <c r="Q23" s="216"/>
      <c r="R23" s="216">
        <f>R16+R18+R20+R22</f>
        <v>2000000000</v>
      </c>
    </row>
    <row r="24" spans="1:26" s="162" customFormat="1" ht="48" customHeight="1" x14ac:dyDescent="0.25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58"/>
      <c r="N24" s="58"/>
      <c r="O24" s="58"/>
      <c r="P24" s="58"/>
      <c r="Q24" s="58"/>
      <c r="R24" s="58"/>
    </row>
    <row r="25" spans="1:26" s="205" customFormat="1" ht="58.5" customHeight="1" x14ac:dyDescent="0.25">
      <c r="A25" s="48"/>
      <c r="B25" s="59"/>
      <c r="C25" s="48"/>
      <c r="D25" s="48"/>
      <c r="E25" s="60"/>
      <c r="F25" s="59"/>
      <c r="G25" s="48"/>
      <c r="H25" s="48"/>
      <c r="I25" s="48"/>
      <c r="J25" s="48"/>
      <c r="K25" s="53"/>
      <c r="L25" s="48"/>
      <c r="M25" s="61"/>
      <c r="N25" s="61"/>
      <c r="O25" s="61"/>
      <c r="P25" s="61"/>
      <c r="Q25" s="61"/>
      <c r="R25" s="61"/>
    </row>
    <row r="26" spans="1:26" s="215" customFormat="1" ht="42" customHeight="1" x14ac:dyDescent="0.25">
      <c r="A26" s="62"/>
      <c r="B26" s="63"/>
      <c r="C26" s="62"/>
      <c r="D26" s="62"/>
      <c r="E26" s="64"/>
      <c r="F26" s="63"/>
      <c r="G26" s="62"/>
      <c r="H26" s="62"/>
      <c r="I26" s="62"/>
      <c r="J26" s="65"/>
      <c r="K26" s="66"/>
      <c r="L26" s="67"/>
      <c r="M26" s="58"/>
      <c r="N26" s="58"/>
      <c r="O26" s="58"/>
      <c r="P26" s="58"/>
      <c r="Q26" s="58"/>
      <c r="R26" s="58"/>
    </row>
    <row r="27" spans="1:26" s="214" customFormat="1" ht="39" customHeight="1" x14ac:dyDescent="0.25">
      <c r="A27" s="103" t="s">
        <v>58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213">
        <f>M16+M18+M20+M22</f>
        <v>750000000</v>
      </c>
      <c r="N27" s="213"/>
      <c r="O27" s="213"/>
      <c r="P27" s="213">
        <f>P23</f>
        <v>2000000000</v>
      </c>
      <c r="Q27" s="213"/>
      <c r="R27" s="213">
        <f>R23</f>
        <v>2000000000</v>
      </c>
    </row>
    <row r="28" spans="1:26" s="212" customFormat="1" ht="39" customHeight="1" x14ac:dyDescent="0.25">
      <c r="A28" s="107" t="s">
        <v>24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213">
        <f>M27</f>
        <v>750000000</v>
      </c>
      <c r="N28" s="58"/>
      <c r="O28" s="58"/>
      <c r="P28" s="213">
        <f>P27</f>
        <v>2000000000</v>
      </c>
      <c r="Q28" s="58"/>
      <c r="R28" s="213">
        <f>R27</f>
        <v>2000000000</v>
      </c>
    </row>
    <row r="29" spans="1:26" s="205" customFormat="1" ht="85.5" customHeight="1" x14ac:dyDescent="0.3">
      <c r="A29" s="211" t="s">
        <v>121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09" t="s">
        <v>120</v>
      </c>
      <c r="M29" s="208"/>
      <c r="N29" s="208"/>
      <c r="O29" s="207"/>
      <c r="P29" s="206" t="s">
        <v>119</v>
      </c>
      <c r="Q29" s="206"/>
      <c r="R29" s="206"/>
    </row>
    <row r="30" spans="1:26" s="204" customFormat="1" ht="58.5" customHeight="1" x14ac:dyDescent="0.3">
      <c r="A30" s="108" t="s">
        <v>25</v>
      </c>
      <c r="B30" s="108"/>
      <c r="C30" s="109">
        <v>46000</v>
      </c>
      <c r="D30" s="109"/>
      <c r="E30" s="109"/>
      <c r="F30" s="109"/>
      <c r="G30" s="109"/>
      <c r="H30" s="109"/>
      <c r="I30" s="109"/>
      <c r="J30" s="109"/>
      <c r="K30" s="109"/>
      <c r="L30" s="68" t="str">
        <f>+A30</f>
        <v>FECHA:</v>
      </c>
      <c r="M30" s="109">
        <v>46000</v>
      </c>
      <c r="N30" s="108"/>
      <c r="O30" s="108"/>
      <c r="P30" s="69" t="str">
        <f>+L30</f>
        <v>FECHA:</v>
      </c>
      <c r="Q30" s="109">
        <v>46000</v>
      </c>
      <c r="R30" s="108"/>
    </row>
    <row r="31" spans="1:26" s="195" customFormat="1" ht="34.5" customHeight="1" x14ac:dyDescent="0.2">
      <c r="A31" s="188"/>
      <c r="B31" s="188"/>
      <c r="C31" s="188"/>
      <c r="D31" s="188"/>
      <c r="E31" s="188"/>
      <c r="F31" s="188"/>
      <c r="G31" s="188"/>
      <c r="H31" s="188"/>
      <c r="I31" s="188"/>
      <c r="J31" s="188"/>
      <c r="K31" s="189"/>
      <c r="L31" s="188"/>
      <c r="M31" s="188"/>
      <c r="N31" s="188"/>
      <c r="O31" s="188"/>
      <c r="P31" s="188"/>
      <c r="Q31" s="188"/>
      <c r="R31" s="188"/>
      <c r="S31" s="3"/>
      <c r="T31" s="3"/>
      <c r="U31" s="3"/>
    </row>
    <row r="32" spans="1:26" ht="34.5" customHeight="1" x14ac:dyDescent="0.25"/>
    <row r="33" spans="1:21" x14ac:dyDescent="0.25">
      <c r="A33" s="195"/>
      <c r="B33" s="195"/>
      <c r="C33" s="195"/>
      <c r="D33" s="195"/>
      <c r="E33" s="195"/>
      <c r="F33" s="195"/>
      <c r="G33" s="195"/>
      <c r="H33" s="195"/>
      <c r="I33" s="195"/>
      <c r="J33" s="195"/>
      <c r="K33" s="196"/>
      <c r="L33" s="195"/>
      <c r="M33" s="195"/>
      <c r="N33" s="195"/>
      <c r="O33" s="195"/>
      <c r="P33" s="203"/>
      <c r="Q33" s="199"/>
      <c r="R33" s="202"/>
    </row>
    <row r="39" spans="1:21" s="201" customFormat="1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9"/>
      <c r="L39" s="188"/>
      <c r="M39" s="188"/>
      <c r="N39" s="188"/>
      <c r="O39" s="188"/>
      <c r="P39" s="188"/>
      <c r="Q39" s="188"/>
      <c r="R39" s="188"/>
      <c r="S39" s="2"/>
      <c r="T39" s="2"/>
      <c r="U39" s="2"/>
    </row>
    <row r="40" spans="1:21" s="201" customFormat="1" x14ac:dyDescent="0.25">
      <c r="A40" s="188"/>
      <c r="B40" s="188"/>
      <c r="C40" s="188"/>
      <c r="D40" s="188"/>
      <c r="E40" s="188"/>
      <c r="F40" s="188"/>
      <c r="G40" s="188"/>
      <c r="H40" s="188"/>
      <c r="I40" s="188"/>
      <c r="J40" s="188"/>
      <c r="K40" s="189"/>
      <c r="L40" s="188"/>
      <c r="M40" s="188"/>
      <c r="N40" s="188"/>
      <c r="O40" s="188"/>
      <c r="P40" s="188"/>
      <c r="Q40" s="188"/>
      <c r="R40" s="188"/>
      <c r="S40" s="2"/>
      <c r="T40" s="2"/>
      <c r="U40" s="2"/>
    </row>
    <row r="41" spans="1:21" s="201" customFormat="1" x14ac:dyDescent="0.25">
      <c r="A41" s="188"/>
      <c r="B41" s="188"/>
      <c r="C41" s="188"/>
      <c r="D41" s="188"/>
      <c r="E41" s="188"/>
      <c r="F41" s="188"/>
      <c r="G41" s="188"/>
      <c r="H41" s="188"/>
      <c r="I41" s="188"/>
      <c r="J41" s="188"/>
      <c r="K41" s="189"/>
      <c r="L41" s="188"/>
      <c r="M41" s="188"/>
      <c r="N41" s="188"/>
      <c r="O41" s="188"/>
      <c r="P41" s="188"/>
      <c r="Q41" s="188"/>
      <c r="R41" s="188"/>
      <c r="S41" s="2"/>
      <c r="T41" s="2"/>
      <c r="U41" s="2"/>
    </row>
    <row r="42" spans="1:21" s="201" customFormat="1" x14ac:dyDescent="0.25">
      <c r="A42" s="188"/>
      <c r="B42" s="188"/>
      <c r="C42" s="188"/>
      <c r="D42" s="188"/>
      <c r="E42" s="188"/>
      <c r="F42" s="188"/>
      <c r="G42" s="188"/>
      <c r="H42" s="188"/>
      <c r="I42" s="188"/>
      <c r="J42" s="188"/>
      <c r="K42" s="189"/>
      <c r="L42" s="188"/>
      <c r="M42" s="188"/>
      <c r="N42" s="188"/>
      <c r="O42" s="188"/>
      <c r="P42" s="188"/>
      <c r="Q42" s="188"/>
      <c r="R42" s="188"/>
      <c r="S42" s="2"/>
      <c r="T42" s="2"/>
      <c r="U42" s="2"/>
    </row>
    <row r="43" spans="1:21" s="201" customFormat="1" x14ac:dyDescent="0.25">
      <c r="A43" s="188"/>
      <c r="B43" s="188"/>
      <c r="C43" s="188"/>
      <c r="D43" s="188"/>
      <c r="E43" s="188"/>
      <c r="F43" s="188"/>
      <c r="G43" s="188"/>
      <c r="H43" s="188"/>
      <c r="I43" s="188"/>
      <c r="J43" s="188"/>
      <c r="K43" s="189"/>
      <c r="L43" s="188"/>
      <c r="M43" s="188"/>
      <c r="N43" s="188"/>
      <c r="O43" s="188"/>
      <c r="P43" s="188"/>
      <c r="Q43" s="188"/>
      <c r="R43" s="188"/>
      <c r="S43" s="2"/>
      <c r="T43" s="2"/>
      <c r="U43" s="2"/>
    </row>
    <row r="44" spans="1:21" s="201" customFormat="1" x14ac:dyDescent="0.25">
      <c r="A44" s="188"/>
      <c r="B44" s="188"/>
      <c r="C44" s="188"/>
      <c r="D44" s="188"/>
      <c r="E44" s="188"/>
      <c r="F44" s="188"/>
      <c r="G44" s="188"/>
      <c r="H44" s="188"/>
      <c r="I44" s="188"/>
      <c r="J44" s="188"/>
      <c r="K44" s="189"/>
      <c r="L44" s="188"/>
      <c r="M44" s="188"/>
      <c r="N44" s="188"/>
      <c r="O44" s="188"/>
      <c r="P44" s="188"/>
      <c r="Q44" s="188"/>
      <c r="R44" s="188"/>
      <c r="S44" s="2"/>
      <c r="T44" s="2"/>
      <c r="U44" s="2"/>
    </row>
    <row r="45" spans="1:21" s="201" customFormat="1" x14ac:dyDescent="0.25">
      <c r="A45" s="188"/>
      <c r="B45" s="188"/>
      <c r="C45" s="188"/>
      <c r="D45" s="188"/>
      <c r="E45" s="188"/>
      <c r="F45" s="188"/>
      <c r="G45" s="188"/>
      <c r="H45" s="188"/>
      <c r="I45" s="188"/>
      <c r="J45" s="188"/>
      <c r="K45" s="189"/>
      <c r="L45" s="188"/>
      <c r="M45" s="188"/>
      <c r="N45" s="188"/>
      <c r="O45" s="188"/>
      <c r="P45" s="188"/>
      <c r="Q45" s="188"/>
      <c r="R45" s="188"/>
      <c r="S45" s="2"/>
      <c r="T45" s="2"/>
      <c r="U45" s="2"/>
    </row>
    <row r="46" spans="1:21" s="201" customFormat="1" x14ac:dyDescent="0.25">
      <c r="A46" s="188"/>
      <c r="B46" s="188"/>
      <c r="C46" s="188"/>
      <c r="D46" s="188"/>
      <c r="E46" s="188"/>
      <c r="F46" s="188"/>
      <c r="G46" s="188"/>
      <c r="H46" s="188"/>
      <c r="I46" s="188"/>
      <c r="J46" s="188"/>
      <c r="K46" s="189"/>
      <c r="L46" s="188"/>
      <c r="M46" s="188"/>
      <c r="N46" s="188"/>
      <c r="O46" s="188"/>
      <c r="P46" s="188"/>
      <c r="Q46" s="188"/>
      <c r="R46" s="188"/>
      <c r="S46" s="2"/>
      <c r="T46" s="2"/>
      <c r="U46" s="2"/>
    </row>
    <row r="48" spans="1:21" s="195" customFormat="1" ht="30" customHeight="1" x14ac:dyDescent="0.2">
      <c r="A48" s="188"/>
      <c r="B48" s="188"/>
      <c r="C48" s="188"/>
      <c r="D48" s="188"/>
      <c r="E48" s="188"/>
      <c r="F48" s="188"/>
      <c r="G48" s="188"/>
      <c r="H48" s="188"/>
      <c r="I48" s="188"/>
      <c r="J48" s="188"/>
      <c r="K48" s="189"/>
      <c r="L48" s="188"/>
      <c r="M48" s="188"/>
      <c r="N48" s="188"/>
      <c r="O48" s="188"/>
      <c r="P48" s="188"/>
      <c r="Q48" s="188"/>
      <c r="R48" s="188"/>
      <c r="S48" s="3"/>
      <c r="T48" s="3"/>
      <c r="U48" s="3"/>
    </row>
  </sheetData>
  <mergeCells count="37">
    <mergeCell ref="A1:G1"/>
    <mergeCell ref="A7:K7"/>
    <mergeCell ref="L8:M8"/>
    <mergeCell ref="A2:G2"/>
    <mergeCell ref="A3:G3"/>
    <mergeCell ref="H1:P2"/>
    <mergeCell ref="H3:P4"/>
    <mergeCell ref="A4:G4"/>
    <mergeCell ref="A5:R5"/>
    <mergeCell ref="L6:R6"/>
    <mergeCell ref="L7:M7"/>
    <mergeCell ref="Q1:R4"/>
    <mergeCell ref="A9:G9"/>
    <mergeCell ref="H9:K9"/>
    <mergeCell ref="L9:M9"/>
    <mergeCell ref="A11:F11"/>
    <mergeCell ref="G11:G12"/>
    <mergeCell ref="H11:I11"/>
    <mergeCell ref="J11:K11"/>
    <mergeCell ref="L11:L12"/>
    <mergeCell ref="M11:M12"/>
    <mergeCell ref="L10:R10"/>
    <mergeCell ref="A23:L23"/>
    <mergeCell ref="N11:N12"/>
    <mergeCell ref="O11:O12"/>
    <mergeCell ref="P11:P12"/>
    <mergeCell ref="Q11:Q12"/>
    <mergeCell ref="R11:R12"/>
    <mergeCell ref="L29:O29"/>
    <mergeCell ref="A27:L27"/>
    <mergeCell ref="A28:L28"/>
    <mergeCell ref="P29:R29"/>
    <mergeCell ref="A30:B30"/>
    <mergeCell ref="C30:K30"/>
    <mergeCell ref="M30:O30"/>
    <mergeCell ref="Q30:R30"/>
    <mergeCell ref="A29:K29"/>
  </mergeCells>
  <conditionalFormatting sqref="J17:J22">
    <cfRule type="cellIs" dxfId="0" priority="1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scale="33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1D752-CDA1-417B-A9E2-32B58EB858D8}">
  <sheetPr>
    <tabColor theme="6" tint="0.39997558519241921"/>
    <pageSetUpPr fitToPage="1"/>
  </sheetPr>
  <dimension ref="A1:Z47"/>
  <sheetViews>
    <sheetView view="pageBreakPreview" zoomScale="80" zoomScaleNormal="80" zoomScaleSheetLayoutView="80" zoomScalePageLayoutView="55" workbookViewId="0">
      <selection activeCell="J16" sqref="J16"/>
    </sheetView>
  </sheetViews>
  <sheetFormatPr baseColWidth="10" defaultColWidth="11.42578125" defaultRowHeight="15" x14ac:dyDescent="0.25"/>
  <cols>
    <col min="1" max="1" width="7.42578125" style="188" customWidth="1"/>
    <col min="2" max="2" width="7.5703125" style="188" customWidth="1"/>
    <col min="3" max="3" width="8" style="188" customWidth="1"/>
    <col min="4" max="4" width="19" style="188" customWidth="1"/>
    <col min="5" max="5" width="16.42578125" style="188" customWidth="1"/>
    <col min="6" max="6" width="7.5703125" style="188" customWidth="1"/>
    <col min="7" max="7" width="14.5703125" style="188" customWidth="1"/>
    <col min="8" max="9" width="8.5703125" style="188" customWidth="1"/>
    <col min="10" max="10" width="20.5703125" style="188" customWidth="1"/>
    <col min="11" max="11" width="83.85546875" style="189" customWidth="1"/>
    <col min="12" max="12" width="14.5703125" style="188" customWidth="1"/>
    <col min="13" max="15" width="27.7109375" style="188" customWidth="1"/>
    <col min="16" max="16" width="35.28515625" style="188" customWidth="1"/>
    <col min="17" max="17" width="29" style="188" customWidth="1"/>
    <col min="18" max="18" width="27.7109375" style="188" customWidth="1"/>
    <col min="19" max="19" width="21.7109375" style="2" customWidth="1"/>
    <col min="20" max="20" width="16.28515625" style="2" customWidth="1"/>
    <col min="21" max="21" width="11.42578125" style="2"/>
    <col min="22" max="16384" width="11.42578125" style="188"/>
  </cols>
  <sheetData>
    <row r="1" spans="1:26" s="233" customFormat="1" ht="15" customHeight="1" x14ac:dyDescent="0.3">
      <c r="A1" s="338"/>
      <c r="B1" s="337"/>
      <c r="C1" s="337"/>
      <c r="D1" s="337"/>
      <c r="E1" s="337"/>
      <c r="F1" s="337"/>
      <c r="G1" s="336"/>
      <c r="H1" s="281" t="s">
        <v>26</v>
      </c>
      <c r="I1" s="281"/>
      <c r="J1" s="281"/>
      <c r="K1" s="281"/>
      <c r="L1" s="281"/>
      <c r="M1" s="281"/>
      <c r="N1" s="281"/>
      <c r="O1" s="281"/>
      <c r="P1" s="331"/>
      <c r="Q1" s="330" t="s">
        <v>0</v>
      </c>
      <c r="R1" s="330"/>
    </row>
    <row r="2" spans="1:26" s="233" customFormat="1" ht="15" customHeight="1" x14ac:dyDescent="0.3">
      <c r="A2" s="335" t="s">
        <v>156</v>
      </c>
      <c r="B2" s="335"/>
      <c r="C2" s="335"/>
      <c r="D2" s="335"/>
      <c r="E2" s="335"/>
      <c r="F2" s="335"/>
      <c r="G2" s="335"/>
      <c r="H2" s="281"/>
      <c r="I2" s="281"/>
      <c r="J2" s="281"/>
      <c r="K2" s="281"/>
      <c r="L2" s="281"/>
      <c r="M2" s="281"/>
      <c r="N2" s="281"/>
      <c r="O2" s="281"/>
      <c r="P2" s="331"/>
      <c r="Q2" s="330"/>
      <c r="R2" s="330"/>
    </row>
    <row r="3" spans="1:26" s="233" customFormat="1" ht="15" customHeight="1" x14ac:dyDescent="0.3">
      <c r="A3" s="335" t="s">
        <v>155</v>
      </c>
      <c r="B3" s="335"/>
      <c r="C3" s="335"/>
      <c r="D3" s="335"/>
      <c r="E3" s="335"/>
      <c r="F3" s="335"/>
      <c r="G3" s="335"/>
      <c r="H3" s="281" t="s">
        <v>27</v>
      </c>
      <c r="I3" s="281"/>
      <c r="J3" s="281"/>
      <c r="K3" s="281"/>
      <c r="L3" s="281"/>
      <c r="M3" s="281"/>
      <c r="N3" s="281"/>
      <c r="O3" s="281"/>
      <c r="P3" s="331"/>
      <c r="Q3" s="330"/>
      <c r="R3" s="330"/>
    </row>
    <row r="4" spans="1:26" s="233" customFormat="1" ht="15" customHeight="1" x14ac:dyDescent="0.3">
      <c r="A4" s="334" t="s">
        <v>154</v>
      </c>
      <c r="B4" s="333"/>
      <c r="C4" s="333"/>
      <c r="D4" s="333"/>
      <c r="E4" s="333"/>
      <c r="F4" s="333"/>
      <c r="G4" s="332"/>
      <c r="H4" s="281"/>
      <c r="I4" s="281"/>
      <c r="J4" s="281"/>
      <c r="K4" s="281"/>
      <c r="L4" s="281"/>
      <c r="M4" s="281"/>
      <c r="N4" s="281"/>
      <c r="O4" s="281"/>
      <c r="P4" s="331"/>
      <c r="Q4" s="330"/>
      <c r="R4" s="330"/>
    </row>
    <row r="5" spans="1:26" s="233" customFormat="1" ht="8.25" customHeight="1" x14ac:dyDescent="0.3">
      <c r="A5" s="329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7"/>
      <c r="R5" s="326"/>
    </row>
    <row r="6" spans="1:26" s="42" customFormat="1" ht="23.25" customHeight="1" x14ac:dyDescent="0.25">
      <c r="A6" s="325"/>
      <c r="B6" s="324"/>
      <c r="C6" s="324"/>
      <c r="D6" s="324"/>
      <c r="E6" s="324"/>
      <c r="F6" s="324"/>
      <c r="G6" s="324"/>
      <c r="H6" s="323"/>
      <c r="I6" s="323"/>
      <c r="J6" s="323"/>
      <c r="K6" s="322"/>
      <c r="L6" s="321" t="s">
        <v>153</v>
      </c>
      <c r="M6" s="321"/>
      <c r="N6" s="321"/>
      <c r="O6" s="321"/>
      <c r="P6" s="321"/>
      <c r="Q6" s="321"/>
      <c r="R6" s="321"/>
    </row>
    <row r="7" spans="1:26" s="42" customFormat="1" ht="43.5" customHeight="1" x14ac:dyDescent="0.25">
      <c r="A7" s="320" t="s">
        <v>62</v>
      </c>
      <c r="B7" s="319"/>
      <c r="C7" s="319"/>
      <c r="D7" s="319"/>
      <c r="E7" s="319"/>
      <c r="F7" s="319"/>
      <c r="G7" s="318" t="s">
        <v>152</v>
      </c>
      <c r="H7" s="318"/>
      <c r="I7" s="318"/>
      <c r="J7" s="318"/>
      <c r="K7" s="317"/>
      <c r="L7" s="316" t="s">
        <v>151</v>
      </c>
      <c r="M7" s="315"/>
      <c r="N7" s="312"/>
      <c r="O7" s="314"/>
      <c r="P7" s="313" t="s">
        <v>65</v>
      </c>
      <c r="Q7" s="312"/>
      <c r="R7" s="311"/>
    </row>
    <row r="8" spans="1:26" s="42" customFormat="1" ht="42" customHeight="1" x14ac:dyDescent="0.25">
      <c r="A8" s="310"/>
      <c r="B8" s="309"/>
      <c r="C8" s="309"/>
      <c r="D8" s="309"/>
      <c r="E8" s="309"/>
      <c r="F8" s="309"/>
      <c r="G8" s="309"/>
      <c r="H8" s="309"/>
      <c r="I8" s="309"/>
      <c r="J8" s="309"/>
      <c r="K8" s="303"/>
      <c r="L8" s="308" t="s">
        <v>1</v>
      </c>
      <c r="M8" s="307"/>
      <c r="N8" s="304"/>
      <c r="O8" s="306"/>
      <c r="P8" s="305" t="s">
        <v>2</v>
      </c>
      <c r="Q8" s="304"/>
      <c r="R8" s="303"/>
    </row>
    <row r="9" spans="1:26" s="42" customFormat="1" ht="26.25" customHeight="1" x14ac:dyDescent="0.25">
      <c r="A9" s="302" t="s">
        <v>67</v>
      </c>
      <c r="B9" s="301"/>
      <c r="C9" s="301"/>
      <c r="D9" s="301"/>
      <c r="E9" s="301"/>
      <c r="F9" s="301"/>
      <c r="G9" s="301"/>
      <c r="H9" s="300">
        <v>2018011000656</v>
      </c>
      <c r="I9" s="300"/>
      <c r="J9" s="300"/>
      <c r="K9" s="299"/>
      <c r="L9" s="298"/>
      <c r="M9" s="297"/>
      <c r="N9" s="296"/>
      <c r="O9" s="295"/>
      <c r="P9" s="294"/>
      <c r="Q9" s="293"/>
      <c r="R9" s="292"/>
    </row>
    <row r="10" spans="1:26" s="42" customFormat="1" ht="18" customHeight="1" x14ac:dyDescent="0.25">
      <c r="A10" s="291"/>
      <c r="B10" s="290"/>
      <c r="C10" s="290"/>
      <c r="D10" s="290"/>
      <c r="E10" s="290"/>
      <c r="F10" s="290"/>
      <c r="G10" s="290"/>
      <c r="H10" s="289"/>
      <c r="I10" s="289"/>
      <c r="J10" s="289"/>
      <c r="K10" s="288"/>
      <c r="L10" s="287" t="s">
        <v>150</v>
      </c>
      <c r="M10" s="286"/>
      <c r="N10" s="285">
        <f>+R13</f>
        <v>5422000000</v>
      </c>
      <c r="O10" s="284"/>
      <c r="P10" s="283"/>
      <c r="Q10" s="283"/>
      <c r="R10" s="282"/>
    </row>
    <row r="11" spans="1:26" s="1" customFormat="1" ht="45" customHeight="1" x14ac:dyDescent="0.25">
      <c r="A11" s="280" t="s">
        <v>3</v>
      </c>
      <c r="B11" s="280"/>
      <c r="C11" s="280"/>
      <c r="D11" s="280"/>
      <c r="E11" s="280"/>
      <c r="F11" s="280"/>
      <c r="G11" s="280" t="s">
        <v>4</v>
      </c>
      <c r="H11" s="280" t="s">
        <v>5</v>
      </c>
      <c r="I11" s="280"/>
      <c r="J11" s="281" t="s">
        <v>6</v>
      </c>
      <c r="K11" s="281"/>
      <c r="L11" s="279" t="s">
        <v>7</v>
      </c>
      <c r="M11" s="279" t="s">
        <v>8</v>
      </c>
      <c r="N11" s="279" t="s">
        <v>9</v>
      </c>
      <c r="O11" s="279" t="s">
        <v>10</v>
      </c>
      <c r="P11" s="279" t="s">
        <v>11</v>
      </c>
      <c r="Q11" s="279" t="s">
        <v>12</v>
      </c>
      <c r="R11" s="279" t="s">
        <v>13</v>
      </c>
      <c r="T11" s="230"/>
      <c r="U11" s="229"/>
      <c r="V11" s="229"/>
      <c r="W11" s="229"/>
      <c r="X11" s="229"/>
      <c r="Y11" s="229"/>
      <c r="Z11" s="228"/>
    </row>
    <row r="12" spans="1:26" s="1" customFormat="1" ht="32.450000000000003" customHeight="1" x14ac:dyDescent="0.25">
      <c r="A12" s="277" t="s">
        <v>14</v>
      </c>
      <c r="B12" s="277" t="s">
        <v>15</v>
      </c>
      <c r="C12" s="277" t="s">
        <v>16</v>
      </c>
      <c r="D12" s="277" t="s">
        <v>17</v>
      </c>
      <c r="E12" s="277" t="s">
        <v>18</v>
      </c>
      <c r="F12" s="277" t="s">
        <v>19</v>
      </c>
      <c r="G12" s="280"/>
      <c r="H12" s="277" t="s">
        <v>20</v>
      </c>
      <c r="I12" s="277" t="s">
        <v>21</v>
      </c>
      <c r="J12" s="276" t="s">
        <v>22</v>
      </c>
      <c r="K12" s="276" t="s">
        <v>23</v>
      </c>
      <c r="L12" s="279"/>
      <c r="M12" s="279"/>
      <c r="N12" s="279"/>
      <c r="O12" s="279"/>
      <c r="P12" s="279"/>
      <c r="Q12" s="279"/>
      <c r="R12" s="279"/>
      <c r="T12" s="226"/>
      <c r="U12" s="225"/>
      <c r="V12" s="225"/>
      <c r="W12" s="225"/>
      <c r="X12" s="225"/>
      <c r="Y12" s="225"/>
      <c r="Z12" s="224"/>
    </row>
    <row r="13" spans="1:26" s="1" customFormat="1" ht="42" customHeight="1" x14ac:dyDescent="0.25">
      <c r="A13" s="278">
        <v>1599</v>
      </c>
      <c r="B13" s="278">
        <v>100</v>
      </c>
      <c r="C13" s="278">
        <v>1</v>
      </c>
      <c r="D13" s="277"/>
      <c r="E13" s="277"/>
      <c r="F13" s="277"/>
      <c r="G13" s="258">
        <v>10</v>
      </c>
      <c r="H13" s="258" t="s">
        <v>70</v>
      </c>
      <c r="I13" s="277"/>
      <c r="J13" s="276"/>
      <c r="K13" s="270" t="s">
        <v>149</v>
      </c>
      <c r="L13" s="274"/>
      <c r="M13" s="247">
        <v>268303703.69999999</v>
      </c>
      <c r="N13" s="248"/>
      <c r="O13" s="248"/>
      <c r="P13" s="247">
        <v>5422000000</v>
      </c>
      <c r="Q13" s="248"/>
      <c r="R13" s="247">
        <v>5422000000</v>
      </c>
      <c r="T13" s="226"/>
      <c r="U13" s="225"/>
      <c r="V13" s="225"/>
      <c r="W13" s="225"/>
      <c r="X13" s="225"/>
      <c r="Y13" s="225"/>
      <c r="Z13" s="224"/>
    </row>
    <row r="14" spans="1:26" s="1" customFormat="1" ht="42" customHeight="1" x14ac:dyDescent="0.25">
      <c r="A14" s="278">
        <v>1599</v>
      </c>
      <c r="B14" s="278">
        <v>100</v>
      </c>
      <c r="C14" s="258">
        <v>1</v>
      </c>
      <c r="D14" s="269" t="s">
        <v>38</v>
      </c>
      <c r="E14" s="258">
        <v>1599076</v>
      </c>
      <c r="F14" s="258"/>
      <c r="G14" s="258">
        <v>10</v>
      </c>
      <c r="H14" s="258" t="s">
        <v>70</v>
      </c>
      <c r="I14" s="277"/>
      <c r="J14" s="276"/>
      <c r="K14" s="270" t="s">
        <v>148</v>
      </c>
      <c r="L14" s="274"/>
      <c r="M14" s="247">
        <v>268303703.69999999</v>
      </c>
      <c r="N14" s="248"/>
      <c r="O14" s="248"/>
      <c r="P14" s="247">
        <v>5422000000</v>
      </c>
      <c r="Q14" s="248"/>
      <c r="R14" s="247">
        <v>5422000000</v>
      </c>
      <c r="T14" s="226"/>
      <c r="U14" s="225"/>
      <c r="V14" s="225"/>
      <c r="W14" s="225"/>
      <c r="X14" s="225"/>
      <c r="Y14" s="225"/>
      <c r="Z14" s="224"/>
    </row>
    <row r="15" spans="1:26" s="1" customFormat="1" ht="31.5" x14ac:dyDescent="0.25">
      <c r="A15" s="278">
        <v>1599</v>
      </c>
      <c r="B15" s="278">
        <v>100</v>
      </c>
      <c r="C15" s="258">
        <v>1</v>
      </c>
      <c r="D15" s="269" t="s">
        <v>38</v>
      </c>
      <c r="E15" s="258">
        <v>1599076</v>
      </c>
      <c r="F15" s="258">
        <v>2</v>
      </c>
      <c r="G15" s="258">
        <v>10</v>
      </c>
      <c r="H15" s="258" t="s">
        <v>70</v>
      </c>
      <c r="I15" s="277"/>
      <c r="J15" s="276"/>
      <c r="K15" s="270" t="s">
        <v>147</v>
      </c>
      <c r="L15" s="274"/>
      <c r="M15" s="247">
        <v>268303703.69999999</v>
      </c>
      <c r="N15" s="248"/>
      <c r="O15" s="248"/>
      <c r="P15" s="247">
        <v>5422000000</v>
      </c>
      <c r="Q15" s="248"/>
      <c r="R15" s="247">
        <v>5422000000</v>
      </c>
      <c r="T15" s="226"/>
      <c r="U15" s="225"/>
      <c r="V15" s="225"/>
      <c r="W15" s="225"/>
      <c r="X15" s="225"/>
      <c r="Y15" s="225"/>
      <c r="Z15" s="224"/>
    </row>
    <row r="16" spans="1:26" s="1" customFormat="1" ht="32.450000000000003" customHeight="1" x14ac:dyDescent="0.25">
      <c r="A16" s="278">
        <v>1599</v>
      </c>
      <c r="B16" s="278">
        <v>100</v>
      </c>
      <c r="C16" s="258">
        <v>1</v>
      </c>
      <c r="D16" s="269" t="s">
        <v>38</v>
      </c>
      <c r="E16" s="258">
        <v>1599076</v>
      </c>
      <c r="F16" s="258">
        <v>2</v>
      </c>
      <c r="G16" s="258">
        <v>10</v>
      </c>
      <c r="H16" s="258" t="s">
        <v>70</v>
      </c>
      <c r="I16" s="277"/>
      <c r="J16" s="276"/>
      <c r="K16" s="270" t="s">
        <v>146</v>
      </c>
      <c r="L16" s="274"/>
      <c r="M16" s="248"/>
      <c r="N16" s="248"/>
      <c r="O16" s="248"/>
      <c r="P16" s="248"/>
      <c r="Q16" s="248"/>
      <c r="R16" s="248"/>
      <c r="T16" s="226"/>
      <c r="U16" s="225"/>
      <c r="V16" s="225"/>
      <c r="W16" s="225"/>
      <c r="X16" s="225"/>
      <c r="Y16" s="225"/>
      <c r="Z16" s="224"/>
    </row>
    <row r="17" spans="1:26" s="1" customFormat="1" ht="32.450000000000003" hidden="1" customHeight="1" x14ac:dyDescent="0.25">
      <c r="A17" s="258">
        <v>1599</v>
      </c>
      <c r="B17" s="258">
        <v>100</v>
      </c>
      <c r="C17" s="258">
        <v>1</v>
      </c>
      <c r="D17" s="258">
        <v>0</v>
      </c>
      <c r="E17" s="258">
        <v>1599076</v>
      </c>
      <c r="F17" s="258">
        <v>2</v>
      </c>
      <c r="G17" s="258">
        <v>10</v>
      </c>
      <c r="H17" s="258" t="s">
        <v>70</v>
      </c>
      <c r="I17" s="277"/>
      <c r="J17" s="276"/>
      <c r="K17" s="275"/>
      <c r="L17" s="274"/>
      <c r="M17" s="248">
        <f>SUM(M18:M21)</f>
        <v>268303703.703666</v>
      </c>
      <c r="N17" s="248"/>
      <c r="O17" s="248"/>
      <c r="P17" s="248">
        <f>SUM(P18:P21)</f>
        <v>5421999999.9969835</v>
      </c>
      <c r="Q17" s="248"/>
      <c r="R17" s="248">
        <f>SUM(R18:R21)</f>
        <v>5422000000</v>
      </c>
      <c r="T17" s="226"/>
      <c r="U17" s="225"/>
      <c r="V17" s="225"/>
      <c r="W17" s="225"/>
      <c r="X17" s="225"/>
      <c r="Y17" s="225"/>
      <c r="Z17" s="224"/>
    </row>
    <row r="18" spans="1:26" s="217" customFormat="1" ht="18" x14ac:dyDescent="0.25">
      <c r="A18" s="258">
        <v>1599</v>
      </c>
      <c r="B18" s="258">
        <v>100</v>
      </c>
      <c r="C18" s="258">
        <v>1</v>
      </c>
      <c r="D18" s="269" t="s">
        <v>38</v>
      </c>
      <c r="E18" s="258">
        <v>1599076</v>
      </c>
      <c r="F18" s="258">
        <v>2</v>
      </c>
      <c r="G18" s="258">
        <v>10</v>
      </c>
      <c r="H18" s="258" t="s">
        <v>70</v>
      </c>
      <c r="I18" s="268"/>
      <c r="J18" s="258">
        <v>43222600</v>
      </c>
      <c r="K18" s="259" t="s">
        <v>145</v>
      </c>
      <c r="L18" s="266">
        <v>81</v>
      </c>
      <c r="M18" s="264">
        <v>18037037.037</v>
      </c>
      <c r="N18" s="265"/>
      <c r="O18" s="265"/>
      <c r="P18" s="264">
        <f>L18*M18</f>
        <v>1460999999.997</v>
      </c>
      <c r="Q18" s="265"/>
      <c r="R18" s="264">
        <v>1461000000</v>
      </c>
      <c r="T18" s="273" t="s">
        <v>0</v>
      </c>
      <c r="U18" s="272"/>
      <c r="V18" s="272"/>
      <c r="W18" s="272"/>
      <c r="X18" s="272"/>
      <c r="Y18" s="272"/>
      <c r="Z18" s="271"/>
    </row>
    <row r="19" spans="1:26" s="217" customFormat="1" ht="18" x14ac:dyDescent="0.25">
      <c r="A19" s="258">
        <v>1599</v>
      </c>
      <c r="B19" s="258">
        <v>100</v>
      </c>
      <c r="C19" s="258">
        <v>1</v>
      </c>
      <c r="D19" s="269" t="s">
        <v>38</v>
      </c>
      <c r="E19" s="258">
        <v>1599076</v>
      </c>
      <c r="F19" s="258">
        <v>2</v>
      </c>
      <c r="G19" s="258">
        <v>10</v>
      </c>
      <c r="H19" s="258" t="s">
        <v>70</v>
      </c>
      <c r="I19" s="268"/>
      <c r="J19" s="258">
        <v>81111510</v>
      </c>
      <c r="K19" s="267" t="s">
        <v>144</v>
      </c>
      <c r="L19" s="266">
        <v>10</v>
      </c>
      <c r="M19" s="264">
        <v>146100000</v>
      </c>
      <c r="N19" s="265"/>
      <c r="O19" s="265"/>
      <c r="P19" s="264">
        <f>L19*M19</f>
        <v>1461000000</v>
      </c>
      <c r="Q19" s="265"/>
      <c r="R19" s="264">
        <v>1461000000</v>
      </c>
      <c r="T19" s="218"/>
      <c r="U19" s="218"/>
      <c r="V19" s="218"/>
      <c r="W19" s="218"/>
      <c r="X19" s="218"/>
      <c r="Y19" s="218"/>
      <c r="Z19" s="218"/>
    </row>
    <row r="20" spans="1:26" s="217" customFormat="1" ht="31.5" x14ac:dyDescent="0.25">
      <c r="A20" s="258">
        <v>1599</v>
      </c>
      <c r="B20" s="258">
        <v>100</v>
      </c>
      <c r="C20" s="258">
        <v>1</v>
      </c>
      <c r="D20" s="269" t="s">
        <v>38</v>
      </c>
      <c r="E20" s="258">
        <v>1599076</v>
      </c>
      <c r="F20" s="258">
        <v>2</v>
      </c>
      <c r="G20" s="258">
        <v>10</v>
      </c>
      <c r="H20" s="258" t="s">
        <v>70</v>
      </c>
      <c r="I20" s="268"/>
      <c r="J20" s="258"/>
      <c r="K20" s="270" t="s">
        <v>143</v>
      </c>
      <c r="L20" s="266"/>
      <c r="M20" s="257"/>
      <c r="N20" s="265"/>
      <c r="O20" s="265"/>
      <c r="P20" s="257"/>
      <c r="Q20" s="265"/>
      <c r="R20" s="257"/>
      <c r="T20" s="218"/>
      <c r="U20" s="218"/>
      <c r="V20" s="218"/>
      <c r="W20" s="218"/>
      <c r="X20" s="218"/>
      <c r="Y20" s="218"/>
      <c r="Z20" s="218"/>
    </row>
    <row r="21" spans="1:26" s="217" customFormat="1" ht="18" x14ac:dyDescent="0.25">
      <c r="A21" s="258">
        <v>1599</v>
      </c>
      <c r="B21" s="258">
        <v>100</v>
      </c>
      <c r="C21" s="258">
        <v>1</v>
      </c>
      <c r="D21" s="269" t="s">
        <v>38</v>
      </c>
      <c r="E21" s="258">
        <v>1599076</v>
      </c>
      <c r="F21" s="258">
        <v>2</v>
      </c>
      <c r="G21" s="258">
        <v>10</v>
      </c>
      <c r="H21" s="258" t="s">
        <v>70</v>
      </c>
      <c r="I21" s="268"/>
      <c r="J21" s="258">
        <v>39121000</v>
      </c>
      <c r="K21" s="267" t="s">
        <v>142</v>
      </c>
      <c r="L21" s="266">
        <v>24</v>
      </c>
      <c r="M21" s="264">
        <v>104166666.666666</v>
      </c>
      <c r="N21" s="265"/>
      <c r="O21" s="265"/>
      <c r="P21" s="264">
        <f>L21*M21</f>
        <v>2499999999.9999838</v>
      </c>
      <c r="Q21" s="265"/>
      <c r="R21" s="264">
        <v>2500000000</v>
      </c>
      <c r="T21" s="218"/>
      <c r="U21" s="218"/>
      <c r="V21" s="218"/>
      <c r="W21" s="218"/>
      <c r="X21" s="218"/>
      <c r="Y21" s="218"/>
      <c r="Z21" s="218"/>
    </row>
    <row r="22" spans="1:26" s="162" customFormat="1" ht="48" customHeight="1" x14ac:dyDescent="0.25">
      <c r="A22" s="250" t="s">
        <v>31</v>
      </c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47">
        <v>268303703.69999999</v>
      </c>
      <c r="N22" s="248"/>
      <c r="O22" s="248"/>
      <c r="P22" s="247">
        <v>5422000000</v>
      </c>
      <c r="Q22" s="248"/>
      <c r="R22" s="247">
        <v>5422000000</v>
      </c>
    </row>
    <row r="23" spans="1:26" s="162" customFormat="1" ht="48" hidden="1" customHeight="1" x14ac:dyDescent="0.25">
      <c r="A23" s="262"/>
      <c r="B23" s="262"/>
      <c r="C23" s="262"/>
      <c r="D23" s="262"/>
      <c r="E23" s="262"/>
      <c r="F23" s="262"/>
      <c r="G23" s="262"/>
      <c r="H23" s="262"/>
      <c r="I23" s="262"/>
      <c r="J23" s="263"/>
      <c r="K23" s="263"/>
      <c r="L23" s="262"/>
      <c r="M23" s="248"/>
      <c r="N23" s="248"/>
      <c r="O23" s="248"/>
      <c r="P23" s="247">
        <v>5422000000</v>
      </c>
      <c r="Q23" s="248"/>
      <c r="R23" s="247">
        <v>5422000000</v>
      </c>
    </row>
    <row r="24" spans="1:26" s="205" customFormat="1" ht="35.25" hidden="1" customHeight="1" x14ac:dyDescent="0.25">
      <c r="A24" s="258"/>
      <c r="B24" s="260"/>
      <c r="C24" s="258"/>
      <c r="D24" s="258"/>
      <c r="E24" s="261"/>
      <c r="F24" s="260"/>
      <c r="G24" s="258"/>
      <c r="H24" s="258"/>
      <c r="I24" s="258"/>
      <c r="J24" s="258"/>
      <c r="K24" s="259"/>
      <c r="L24" s="258"/>
      <c r="M24" s="257"/>
      <c r="N24" s="257"/>
      <c r="O24" s="257"/>
      <c r="P24" s="247">
        <v>5422000000</v>
      </c>
      <c r="Q24" s="257"/>
      <c r="R24" s="247">
        <v>5422000000</v>
      </c>
    </row>
    <row r="25" spans="1:26" s="215" customFormat="1" ht="42" hidden="1" customHeight="1" x14ac:dyDescent="0.25">
      <c r="A25" s="254"/>
      <c r="B25" s="255"/>
      <c r="C25" s="254"/>
      <c r="D25" s="254"/>
      <c r="E25" s="256"/>
      <c r="F25" s="255"/>
      <c r="G25" s="254"/>
      <c r="H25" s="254"/>
      <c r="I25" s="254"/>
      <c r="J25" s="253"/>
      <c r="K25" s="252"/>
      <c r="L25" s="251"/>
      <c r="M25" s="248"/>
      <c r="N25" s="248"/>
      <c r="O25" s="248"/>
      <c r="P25" s="247">
        <v>5422000000</v>
      </c>
      <c r="Q25" s="248"/>
      <c r="R25" s="247">
        <v>5422000000</v>
      </c>
    </row>
    <row r="26" spans="1:26" s="214" customFormat="1" ht="39" customHeight="1" x14ac:dyDescent="0.25">
      <c r="A26" s="250" t="s">
        <v>141</v>
      </c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47">
        <v>268303703.69999999</v>
      </c>
      <c r="N26" s="248"/>
      <c r="O26" s="248"/>
      <c r="P26" s="247">
        <v>5422000000</v>
      </c>
      <c r="Q26" s="248"/>
      <c r="R26" s="247">
        <v>5422000000</v>
      </c>
    </row>
    <row r="27" spans="1:26" s="212" customFormat="1" ht="39" customHeight="1" x14ac:dyDescent="0.25">
      <c r="A27" s="249" t="s">
        <v>24</v>
      </c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7">
        <v>268303703.69999999</v>
      </c>
      <c r="N27" s="248"/>
      <c r="O27" s="248"/>
      <c r="P27" s="247">
        <v>5422000000</v>
      </c>
      <c r="Q27" s="248"/>
      <c r="R27" s="247">
        <v>5422000000</v>
      </c>
    </row>
    <row r="28" spans="1:26" s="205" customFormat="1" ht="85.5" customHeight="1" x14ac:dyDescent="0.25">
      <c r="A28" s="246" t="s">
        <v>140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3" t="s">
        <v>139</v>
      </c>
      <c r="M28" s="242"/>
      <c r="N28" s="242"/>
      <c r="O28" s="244"/>
      <c r="P28" s="243" t="s">
        <v>138</v>
      </c>
      <c r="Q28" s="242"/>
      <c r="R28" s="242"/>
    </row>
    <row r="29" spans="1:26" s="237" customFormat="1" ht="58.5" customHeight="1" x14ac:dyDescent="0.3">
      <c r="A29" s="241" t="s">
        <v>25</v>
      </c>
      <c r="B29" s="241"/>
      <c r="C29" s="238">
        <v>45853</v>
      </c>
      <c r="D29" s="238"/>
      <c r="E29" s="238"/>
      <c r="F29" s="238"/>
      <c r="G29" s="238"/>
      <c r="H29" s="238"/>
      <c r="I29" s="238"/>
      <c r="J29" s="238"/>
      <c r="K29" s="238"/>
      <c r="L29" s="240" t="str">
        <f>+A29</f>
        <v>FECHA:</v>
      </c>
      <c r="M29" s="238">
        <f>+C29</f>
        <v>45853</v>
      </c>
      <c r="N29" s="238"/>
      <c r="O29" s="238"/>
      <c r="P29" s="239" t="str">
        <f>+L29</f>
        <v>FECHA:</v>
      </c>
      <c r="Q29" s="238">
        <f>+M29</f>
        <v>45853</v>
      </c>
      <c r="R29" s="238"/>
    </row>
    <row r="30" spans="1:26" s="195" customFormat="1" ht="34.5" customHeight="1" x14ac:dyDescent="0.2">
      <c r="A30" s="188"/>
      <c r="B30" s="188"/>
      <c r="C30" s="188"/>
      <c r="D30" s="188"/>
      <c r="E30" s="188"/>
      <c r="F30" s="188"/>
      <c r="G30" s="188"/>
      <c r="H30" s="188"/>
      <c r="I30" s="188"/>
      <c r="J30" s="188"/>
      <c r="K30" s="189"/>
      <c r="L30" s="188"/>
      <c r="M30" s="188"/>
      <c r="N30" s="188"/>
      <c r="O30" s="188"/>
      <c r="P30" s="188"/>
      <c r="Q30" s="188"/>
      <c r="R30" s="188"/>
      <c r="S30" s="3"/>
      <c r="T30" s="3"/>
      <c r="U30" s="3"/>
    </row>
    <row r="31" spans="1:26" ht="34.5" customHeight="1" x14ac:dyDescent="0.25"/>
    <row r="32" spans="1:26" x14ac:dyDescent="0.25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6"/>
      <c r="L32" s="195"/>
      <c r="M32" s="195"/>
      <c r="N32" s="195"/>
      <c r="O32" s="195"/>
      <c r="P32" s="203"/>
      <c r="Q32" s="199"/>
      <c r="R32" s="202"/>
    </row>
    <row r="38" spans="1:21" s="201" customFormat="1" x14ac:dyDescent="0.25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9"/>
      <c r="L38" s="188"/>
      <c r="M38" s="188"/>
      <c r="N38" s="188"/>
      <c r="O38" s="188"/>
      <c r="P38" s="188"/>
      <c r="Q38" s="188"/>
      <c r="R38" s="188"/>
      <c r="S38" s="2"/>
      <c r="T38" s="2"/>
      <c r="U38" s="2"/>
    </row>
    <row r="39" spans="1:21" s="201" customFormat="1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9"/>
      <c r="L39" s="188"/>
      <c r="M39" s="188"/>
      <c r="N39" s="188"/>
      <c r="O39" s="188"/>
      <c r="P39" s="188"/>
      <c r="Q39" s="188"/>
      <c r="R39" s="188"/>
      <c r="S39" s="2"/>
      <c r="T39" s="2"/>
      <c r="U39" s="2"/>
    </row>
    <row r="40" spans="1:21" s="201" customFormat="1" x14ac:dyDescent="0.25">
      <c r="A40" s="188"/>
      <c r="B40" s="188"/>
      <c r="C40" s="188"/>
      <c r="D40" s="188"/>
      <c r="E40" s="188"/>
      <c r="F40" s="188"/>
      <c r="G40" s="188"/>
      <c r="H40" s="188"/>
      <c r="I40" s="188"/>
      <c r="J40" s="188"/>
      <c r="K40" s="189"/>
      <c r="L40" s="188"/>
      <c r="M40" s="188"/>
      <c r="N40" s="188"/>
      <c r="O40" s="188"/>
      <c r="P40" s="188"/>
      <c r="Q40" s="188"/>
      <c r="R40" s="188"/>
      <c r="S40" s="2"/>
      <c r="T40" s="2"/>
      <c r="U40" s="2"/>
    </row>
    <row r="41" spans="1:21" s="201" customFormat="1" x14ac:dyDescent="0.25">
      <c r="A41" s="188"/>
      <c r="B41" s="188"/>
      <c r="C41" s="188"/>
      <c r="D41" s="188"/>
      <c r="E41" s="188"/>
      <c r="F41" s="188"/>
      <c r="G41" s="188"/>
      <c r="H41" s="188"/>
      <c r="I41" s="188"/>
      <c r="J41" s="188"/>
      <c r="K41" s="189"/>
      <c r="L41" s="188"/>
      <c r="M41" s="188"/>
      <c r="N41" s="188"/>
      <c r="O41" s="188"/>
      <c r="P41" s="188"/>
      <c r="Q41" s="188"/>
      <c r="R41" s="188"/>
      <c r="S41" s="2"/>
      <c r="T41" s="2"/>
      <c r="U41" s="2"/>
    </row>
    <row r="42" spans="1:21" s="201" customFormat="1" x14ac:dyDescent="0.25">
      <c r="A42" s="188"/>
      <c r="B42" s="188"/>
      <c r="C42" s="188"/>
      <c r="D42" s="188"/>
      <c r="E42" s="188"/>
      <c r="F42" s="188"/>
      <c r="G42" s="188"/>
      <c r="H42" s="188"/>
      <c r="I42" s="188"/>
      <c r="J42" s="188"/>
      <c r="K42" s="189"/>
      <c r="L42" s="188"/>
      <c r="M42" s="188"/>
      <c r="N42" s="188"/>
      <c r="O42" s="188"/>
      <c r="P42" s="188"/>
      <c r="Q42" s="188"/>
      <c r="R42" s="188"/>
      <c r="S42" s="2"/>
      <c r="T42" s="2"/>
      <c r="U42" s="2"/>
    </row>
    <row r="43" spans="1:21" s="201" customFormat="1" x14ac:dyDescent="0.25">
      <c r="A43" s="188"/>
      <c r="B43" s="188"/>
      <c r="C43" s="188"/>
      <c r="D43" s="188"/>
      <c r="E43" s="188"/>
      <c r="F43" s="188"/>
      <c r="G43" s="188"/>
      <c r="H43" s="188"/>
      <c r="I43" s="188"/>
      <c r="J43" s="188"/>
      <c r="K43" s="189"/>
      <c r="L43" s="188"/>
      <c r="M43" s="188"/>
      <c r="N43" s="188"/>
      <c r="O43" s="188"/>
      <c r="P43" s="188"/>
      <c r="Q43" s="188"/>
      <c r="R43" s="188"/>
      <c r="S43" s="2"/>
      <c r="T43" s="2"/>
      <c r="U43" s="2"/>
    </row>
    <row r="44" spans="1:21" s="201" customFormat="1" x14ac:dyDescent="0.25">
      <c r="A44" s="188"/>
      <c r="B44" s="188"/>
      <c r="C44" s="188"/>
      <c r="D44" s="188"/>
      <c r="E44" s="188"/>
      <c r="F44" s="188"/>
      <c r="G44" s="188"/>
      <c r="H44" s="188"/>
      <c r="I44" s="188"/>
      <c r="J44" s="188"/>
      <c r="K44" s="189"/>
      <c r="L44" s="188"/>
      <c r="M44" s="188"/>
      <c r="N44" s="188"/>
      <c r="O44" s="188"/>
      <c r="P44" s="188"/>
      <c r="Q44" s="188"/>
      <c r="R44" s="188"/>
      <c r="S44" s="2"/>
      <c r="T44" s="2"/>
      <c r="U44" s="2"/>
    </row>
    <row r="45" spans="1:21" s="201" customFormat="1" x14ac:dyDescent="0.25">
      <c r="A45" s="188"/>
      <c r="B45" s="188"/>
      <c r="C45" s="188"/>
      <c r="D45" s="188"/>
      <c r="E45" s="188"/>
      <c r="F45" s="188"/>
      <c r="G45" s="188"/>
      <c r="H45" s="188"/>
      <c r="I45" s="188"/>
      <c r="J45" s="188"/>
      <c r="K45" s="189"/>
      <c r="L45" s="188"/>
      <c r="M45" s="188"/>
      <c r="N45" s="188"/>
      <c r="O45" s="188"/>
      <c r="P45" s="188"/>
      <c r="Q45" s="188"/>
      <c r="R45" s="188"/>
      <c r="S45" s="2"/>
      <c r="T45" s="2"/>
      <c r="U45" s="2"/>
    </row>
    <row r="47" spans="1:21" s="195" customFormat="1" ht="30" customHeight="1" x14ac:dyDescent="0.2">
      <c r="A47" s="188"/>
      <c r="B47" s="188"/>
      <c r="C47" s="188"/>
      <c r="D47" s="188"/>
      <c r="E47" s="188"/>
      <c r="F47" s="188"/>
      <c r="G47" s="188"/>
      <c r="H47" s="188"/>
      <c r="I47" s="188"/>
      <c r="J47" s="188"/>
      <c r="K47" s="189"/>
      <c r="L47" s="188"/>
      <c r="M47" s="188"/>
      <c r="N47" s="188"/>
      <c r="O47" s="188"/>
      <c r="P47" s="188"/>
      <c r="Q47" s="188"/>
      <c r="R47" s="188"/>
      <c r="S47" s="3"/>
      <c r="T47" s="3"/>
      <c r="U47" s="3"/>
    </row>
  </sheetData>
  <mergeCells count="39">
    <mergeCell ref="L7:M7"/>
    <mergeCell ref="Q1:R4"/>
    <mergeCell ref="A1:G1"/>
    <mergeCell ref="L8:M8"/>
    <mergeCell ref="A2:G2"/>
    <mergeCell ref="A3:G3"/>
    <mergeCell ref="H1:P2"/>
    <mergeCell ref="H3:P4"/>
    <mergeCell ref="A4:G4"/>
    <mergeCell ref="A5:R5"/>
    <mergeCell ref="L6:R6"/>
    <mergeCell ref="A7:F7"/>
    <mergeCell ref="G7:K7"/>
    <mergeCell ref="A9:G9"/>
    <mergeCell ref="H9:K9"/>
    <mergeCell ref="L9:M9"/>
    <mergeCell ref="L10:M10"/>
    <mergeCell ref="A11:F11"/>
    <mergeCell ref="G11:G12"/>
    <mergeCell ref="H11:I11"/>
    <mergeCell ref="J11:K11"/>
    <mergeCell ref="L11:L12"/>
    <mergeCell ref="M11:M12"/>
    <mergeCell ref="A22:L22"/>
    <mergeCell ref="T18:Z18"/>
    <mergeCell ref="N11:N12"/>
    <mergeCell ref="O11:O12"/>
    <mergeCell ref="P11:P12"/>
    <mergeCell ref="Q11:Q12"/>
    <mergeCell ref="R11:R12"/>
    <mergeCell ref="L28:O28"/>
    <mergeCell ref="A26:L26"/>
    <mergeCell ref="A27:L27"/>
    <mergeCell ref="P28:R28"/>
    <mergeCell ref="A29:B29"/>
    <mergeCell ref="C29:K29"/>
    <mergeCell ref="M29:O29"/>
    <mergeCell ref="Q29:R29"/>
    <mergeCell ref="A28:K28"/>
  </mergeCells>
  <printOptions horizontalCentered="1" verticalCentered="1"/>
  <pageMargins left="0.25" right="0.25" top="0.75" bottom="0.75" header="0.3" footer="0.3"/>
  <pageSetup paperSize="41" scale="36" fitToHeight="0" orientation="landscape" r:id="rId1"/>
  <headerFooter>
    <oddHeader>&amp;L&amp;"Arial,Negrita"&amp;14      PÁGINA&amp;"Arial,Normal": &amp;P de &amp;N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1. Infraestructura Operativa</vt:lpstr>
      <vt:lpstr>2. Equipo Biomedico</vt:lpstr>
      <vt:lpstr>3. Movilidad Salud</vt:lpstr>
      <vt:lpstr>4. Sitemas de Información</vt:lpstr>
      <vt:lpstr>'1. Infraestructura Operativa'!Área_de_impresión</vt:lpstr>
      <vt:lpstr>'2. Equipo Biomedico'!Área_de_impresión</vt:lpstr>
      <vt:lpstr>'3. Movilidad Salud'!Área_de_impresión</vt:lpstr>
      <vt:lpstr>'4. Sitemas de Información'!Área_de_impresión</vt:lpstr>
      <vt:lpstr>'1. Infraestructura Operativa'!Títulos_a_imprimir</vt:lpstr>
      <vt:lpstr>'2. Equipo Biomedico'!Títulos_a_imprimir</vt:lpstr>
      <vt:lpstr>'3. Movilidad Salud'!Títulos_a_imprimir</vt:lpstr>
      <vt:lpstr>'4. Sitemas de Información'!Títulos_a_imprimir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OFPLA - ANGIE CAROLINA RAMIREZ RUBIANO</dc:creator>
  <cp:lastModifiedBy>OFPLA - MIGUEL ANGEL AMEZQUITA BARAJAS</cp:lastModifiedBy>
  <cp:lastPrinted>2025-12-10T19:31:48Z</cp:lastPrinted>
  <dcterms:created xsi:type="dcterms:W3CDTF">2019-05-29T13:30:52Z</dcterms:created>
  <dcterms:modified xsi:type="dcterms:W3CDTF">2026-01-22T13:37:39Z</dcterms:modified>
</cp:coreProperties>
</file>